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o.magalhaes\Desktop\cdp\"/>
    </mc:Choice>
  </mc:AlternateContent>
  <xr:revisionPtr revIDLastSave="0" documentId="13_ncr:1_{38A5FF38-C5A4-4805-909A-9ADE49A3D4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ritos" sheetId="2" r:id="rId1"/>
    <sheet name="Inscritos Grafico" sheetId="3" r:id="rId2"/>
    <sheet name="Pesagens" sheetId="1" r:id="rId3"/>
    <sheet name="Pesagens Grafic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2" i="2" l="1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B55" i="1"/>
  <c r="J55" i="1" l="1"/>
  <c r="I55" i="1"/>
  <c r="H55" i="1"/>
  <c r="G55" i="1"/>
  <c r="F55" i="1"/>
  <c r="E55" i="1"/>
  <c r="D55" i="1"/>
  <c r="C55" i="1"/>
  <c r="J63" i="2"/>
  <c r="I63" i="2"/>
  <c r="H63" i="2"/>
  <c r="G63" i="2"/>
  <c r="F63" i="2"/>
  <c r="E63" i="2"/>
  <c r="C63" i="2"/>
  <c r="B63" i="2"/>
  <c r="B3" i="1" l="1"/>
  <c r="B3" i="4" s="1"/>
  <c r="B3" i="2"/>
  <c r="B3" i="3" s="1"/>
  <c r="K63" i="2"/>
  <c r="B6" i="3"/>
  <c r="C6" i="3"/>
  <c r="D63" i="2"/>
  <c r="D6" i="3" s="1"/>
  <c r="E6" i="3"/>
  <c r="F6" i="3"/>
  <c r="G6" i="3"/>
  <c r="H6" i="3"/>
  <c r="I6" i="3"/>
  <c r="J6" i="3"/>
  <c r="K6" i="1"/>
  <c r="K55" i="1" s="1"/>
  <c r="J6" i="4"/>
  <c r="I6" i="4"/>
  <c r="H6" i="4"/>
  <c r="G6" i="4"/>
  <c r="F6" i="4"/>
  <c r="E6" i="4"/>
  <c r="D6" i="4"/>
  <c r="C6" i="4"/>
  <c r="B6" i="4"/>
  <c r="K6" i="4" l="1"/>
  <c r="J7" i="4" s="1"/>
  <c r="K6" i="3"/>
  <c r="J7" i="3" s="1"/>
  <c r="G7" i="4" l="1"/>
  <c r="C7" i="4"/>
  <c r="I7" i="4"/>
  <c r="D7" i="4"/>
  <c r="H7" i="4"/>
  <c r="B7" i="4"/>
  <c r="E7" i="4"/>
  <c r="F7" i="4"/>
  <c r="D7" i="3"/>
  <c r="F7" i="3"/>
  <c r="H7" i="3"/>
  <c r="C7" i="3"/>
  <c r="I7" i="3"/>
  <c r="G7" i="3"/>
  <c r="B7" i="3"/>
  <c r="E7" i="3"/>
  <c r="K7" i="4" l="1"/>
  <c r="K7" i="3"/>
</calcChain>
</file>

<file path=xl/sharedStrings.xml><?xml version="1.0" encoding="utf-8"?>
<sst xmlns="http://schemas.openxmlformats.org/spreadsheetml/2006/main" count="200" uniqueCount="17">
  <si>
    <t>TOTAL</t>
  </si>
  <si>
    <t>-</t>
  </si>
  <si>
    <t>BRAHMAN</t>
  </si>
  <si>
    <t>GIR</t>
  </si>
  <si>
    <t>GIR MOCHA</t>
  </si>
  <si>
    <t>GUZERÁ</t>
  </si>
  <si>
    <t>INDUBRASIL</t>
  </si>
  <si>
    <t>NELORE MOCHA</t>
  </si>
  <si>
    <t>SINDI</t>
  </si>
  <si>
    <t>TABAPUÃ</t>
  </si>
  <si>
    <t>ANO / RAÇA</t>
  </si>
  <si>
    <t>Programa de Melhoramento Genético de Zebuínos da ABCZ</t>
  </si>
  <si>
    <t>Estatística do Controle do Desenvolvimento Ponderal - CDP</t>
  </si>
  <si>
    <t>Inscritos</t>
  </si>
  <si>
    <t>%</t>
  </si>
  <si>
    <t>Pesagens</t>
  </si>
  <si>
    <t>NELORE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</si>
</sst>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03B-4FCE-B4ED-E264C35EAA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03B-4FCE-B4ED-E264C35EAA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F03B-4FCE-B4ED-E264C35EAA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F03B-4FCE-B4ED-E264C35EAA8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F03B-4FCE-B4ED-E264C35EAA8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F03B-4FCE-B4ED-E264C35EAA8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F03B-4FCE-B4ED-E264C35EAA8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F03B-4FCE-B4ED-E264C35EAA8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F03B-4FCE-B4ED-E264C35EAA8D}"/>
              </c:ext>
            </c:extLst>
          </c:dPt>
          <c:dLbls>
            <c:dLbl>
              <c:idx val="0"/>
              <c:layout>
                <c:manualLayout>
                  <c:x val="-2.4539877300613498E-2"/>
                  <c:y val="-1.489757914338920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3B-4FCE-B4ED-E264C35EAA8D}"/>
                </c:ext>
              </c:extLst>
            </c:dLbl>
            <c:dLbl>
              <c:idx val="1"/>
              <c:layout>
                <c:manualLayout>
                  <c:x val="-9.5432856169052494E-3"/>
                  <c:y val="-1.986343885785226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3B-4FCE-B4ED-E264C35EAA8D}"/>
                </c:ext>
              </c:extLst>
            </c:dLbl>
            <c:dLbl>
              <c:idx val="2"/>
              <c:layout>
                <c:manualLayout>
                  <c:x val="2.5903203817314247E-2"/>
                  <c:y val="-7.4487895716945996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3B-4FCE-B4ED-E264C35EAA8D}"/>
                </c:ext>
              </c:extLst>
            </c:dLbl>
            <c:dLbl>
              <c:idx val="3"/>
              <c:layout>
                <c:manualLayout>
                  <c:x val="5.5896387184730743E-2"/>
                  <c:y val="4.9658597144630551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3B-4FCE-B4ED-E264C35EAA8D}"/>
                </c:ext>
              </c:extLst>
            </c:dLbl>
            <c:dLbl>
              <c:idx val="4"/>
              <c:layout>
                <c:manualLayout>
                  <c:x val="7.3619631901840496E-2"/>
                  <c:y val="2.731222842954684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3B-4FCE-B4ED-E264C35EAA8D}"/>
                </c:ext>
              </c:extLst>
            </c:dLbl>
            <c:dLbl>
              <c:idx val="5"/>
              <c:layout>
                <c:manualLayout>
                  <c:x val="-9.9976122958684611E-17"/>
                  <c:y val="1.241464928615766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3B-4FCE-B4ED-E264C35EAA8D}"/>
                </c:ext>
              </c:extLst>
            </c:dLbl>
            <c:dLbl>
              <c:idx val="6"/>
              <c:layout>
                <c:manualLayout>
                  <c:x val="-1.3633265167007498E-2"/>
                  <c:y val="-2.4829298572315332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3B-4FCE-B4ED-E264C35EAA8D}"/>
                </c:ext>
              </c:extLst>
            </c:dLbl>
            <c:dLbl>
              <c:idx val="7"/>
              <c:layout>
                <c:manualLayout>
                  <c:x val="-1.0906612133605999E-2"/>
                  <c:y val="-4.9658597144630664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3B-4FCE-B4ED-E264C35EAA8D}"/>
                </c:ext>
              </c:extLst>
            </c:dLbl>
            <c:dLbl>
              <c:idx val="8"/>
              <c:layout>
                <c:manualLayout>
                  <c:x val="1.7723244717109749E-2"/>
                  <c:y val="-1.241464928615766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03B-4FCE-B4ED-E264C35EAA8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'Inscritos Grafico'!$B$5:$J$5</c:f>
              <c:strCache>
                <c:ptCount val="9"/>
                <c:pt idx="0">
                  <c:v>BRAHMAN</c:v>
                </c:pt>
                <c:pt idx="1">
                  <c:v>GIR</c:v>
                </c:pt>
                <c:pt idx="2">
                  <c:v>GIR MOCHA</c:v>
                </c:pt>
                <c:pt idx="3">
                  <c:v>GUZERÁ</c:v>
                </c:pt>
                <c:pt idx="4">
                  <c:v>INDUBRASIL</c:v>
                </c:pt>
                <c:pt idx="5">
                  <c:v>NELORE</c:v>
                </c:pt>
                <c:pt idx="6">
                  <c:v>NELORE MOCHA</c:v>
                </c:pt>
                <c:pt idx="7">
                  <c:v>SINDI</c:v>
                </c:pt>
                <c:pt idx="8">
                  <c:v>TABAPUÃ</c:v>
                </c:pt>
              </c:strCache>
            </c:strRef>
          </c:cat>
          <c:val>
            <c:numRef>
              <c:f>'Inscritos Grafico'!$B$6:$J$6</c:f>
              <c:numCache>
                <c:formatCode>#,##0</c:formatCode>
                <c:ptCount val="9"/>
                <c:pt idx="0">
                  <c:v>181231</c:v>
                </c:pt>
                <c:pt idx="1">
                  <c:v>104473</c:v>
                </c:pt>
                <c:pt idx="2">
                  <c:v>14667</c:v>
                </c:pt>
                <c:pt idx="3">
                  <c:v>269905</c:v>
                </c:pt>
                <c:pt idx="4">
                  <c:v>42865</c:v>
                </c:pt>
                <c:pt idx="5">
                  <c:v>5310303</c:v>
                </c:pt>
                <c:pt idx="6">
                  <c:v>399450</c:v>
                </c:pt>
                <c:pt idx="7">
                  <c:v>39792</c:v>
                </c:pt>
                <c:pt idx="8">
                  <c:v>305447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9-45D1-A74D-0FDCC335D9D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4F4B-47A2-BB35-DFC53C41EB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4F4B-47A2-BB35-DFC53C41EB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4F4B-47A2-BB35-DFC53C41EB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4F4B-47A2-BB35-DFC53C41EB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4F4B-47A2-BB35-DFC53C41EB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4F4B-47A2-BB35-DFC53C41EB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4F4B-47A2-BB35-DFC53C41EB4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4F4B-47A2-BB35-DFC53C41EB4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4F4B-47A2-BB35-DFC53C41EB4D}"/>
              </c:ext>
            </c:extLst>
          </c:dPt>
          <c:dLbls>
            <c:dLbl>
              <c:idx val="0"/>
              <c:layout>
                <c:manualLayout>
                  <c:x val="-2.4539877300613498E-2"/>
                  <c:y val="-1.489757914338920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4B-47A2-BB35-DFC53C41EB4D}"/>
                </c:ext>
              </c:extLst>
            </c:dLbl>
            <c:dLbl>
              <c:idx val="1"/>
              <c:layout>
                <c:manualLayout>
                  <c:x val="-5.4533060668030993E-3"/>
                  <c:y val="-1.986343885785226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4B-47A2-BB35-DFC53C41EB4D}"/>
                </c:ext>
              </c:extLst>
            </c:dLbl>
            <c:dLbl>
              <c:idx val="2"/>
              <c:layout>
                <c:manualLayout>
                  <c:x val="2.5903203817314247E-2"/>
                  <c:y val="-5.6899818583329575E-1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4B-47A2-BB35-DFC53C41EB4D}"/>
                </c:ext>
              </c:extLst>
            </c:dLbl>
            <c:dLbl>
              <c:idx val="3"/>
              <c:layout>
                <c:manualLayout>
                  <c:x val="6.1349693251533645E-2"/>
                  <c:y val="7.4487895716945883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4B-47A2-BB35-DFC53C41EB4D}"/>
                </c:ext>
              </c:extLst>
            </c:dLbl>
            <c:dLbl>
              <c:idx val="4"/>
              <c:layout>
                <c:manualLayout>
                  <c:x val="7.3619631901840496E-2"/>
                  <c:y val="2.731222842954684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4B-47A2-BB35-DFC53C41EB4D}"/>
                </c:ext>
              </c:extLst>
            </c:dLbl>
            <c:dLbl>
              <c:idx val="5"/>
              <c:layout>
                <c:manualLayout>
                  <c:x val="-9.9976122958684611E-17"/>
                  <c:y val="1.241464928615766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4B-47A2-BB35-DFC53C41EB4D}"/>
                </c:ext>
              </c:extLst>
            </c:dLbl>
            <c:dLbl>
              <c:idx val="6"/>
              <c:layout>
                <c:manualLayout>
                  <c:x val="-1.3633265167007498E-2"/>
                  <c:y val="-2.4829298572315332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F4B-47A2-BB35-DFC53C41EB4D}"/>
                </c:ext>
              </c:extLst>
            </c:dLbl>
            <c:dLbl>
              <c:idx val="7"/>
              <c:layout>
                <c:manualLayout>
                  <c:x val="-1.0906612133605999E-2"/>
                  <c:y val="-4.9658597144630664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4B-47A2-BB35-DFC53C41EB4D}"/>
                </c:ext>
              </c:extLst>
            </c:dLbl>
            <c:dLbl>
              <c:idx val="8"/>
              <c:layout>
                <c:manualLayout>
                  <c:x val="1.7723244717109749E-2"/>
                  <c:y val="-1.241464928615766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F4B-47A2-BB35-DFC53C41EB4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'Pesagens Grafico'!$B$5:$J$5</c:f>
              <c:strCache>
                <c:ptCount val="9"/>
                <c:pt idx="0">
                  <c:v>BRAHMAN</c:v>
                </c:pt>
                <c:pt idx="1">
                  <c:v>GIR</c:v>
                </c:pt>
                <c:pt idx="2">
                  <c:v>GIR MOCHA</c:v>
                </c:pt>
                <c:pt idx="3">
                  <c:v>GUZERÁ</c:v>
                </c:pt>
                <c:pt idx="4">
                  <c:v>INDUBRASIL</c:v>
                </c:pt>
                <c:pt idx="5">
                  <c:v>NELORE</c:v>
                </c:pt>
                <c:pt idx="6">
                  <c:v>NELORE MOCHA</c:v>
                </c:pt>
                <c:pt idx="7">
                  <c:v>SINDI</c:v>
                </c:pt>
                <c:pt idx="8">
                  <c:v>TABAPUÃ</c:v>
                </c:pt>
              </c:strCache>
            </c:strRef>
          </c:cat>
          <c:val>
            <c:numRef>
              <c:f>'Pesagens Grafico'!$B$6:$J$6</c:f>
              <c:numCache>
                <c:formatCode>#,##0</c:formatCode>
                <c:ptCount val="9"/>
                <c:pt idx="0">
                  <c:v>741536</c:v>
                </c:pt>
                <c:pt idx="1">
                  <c:v>371485</c:v>
                </c:pt>
                <c:pt idx="2">
                  <c:v>60132</c:v>
                </c:pt>
                <c:pt idx="3">
                  <c:v>1138376</c:v>
                </c:pt>
                <c:pt idx="4">
                  <c:v>152561</c:v>
                </c:pt>
                <c:pt idx="5">
                  <c:v>21245465</c:v>
                </c:pt>
                <c:pt idx="6">
                  <c:v>1778995</c:v>
                </c:pt>
                <c:pt idx="7">
                  <c:v>144384</c:v>
                </c:pt>
                <c:pt idx="8">
                  <c:v>1277412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F4B-47A2-BB35-DFC53C41EB4D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38100</xdr:colOff>
      <xdr:row>3</xdr:row>
      <xdr:rowOff>1095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564A55-61FE-4832-8382-0C807AD13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876300" cy="73452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0</xdr:row>
      <xdr:rowOff>9525</xdr:rowOff>
    </xdr:from>
    <xdr:to>
      <xdr:col>10</xdr:col>
      <xdr:colOff>838200</xdr:colOff>
      <xdr:row>3</xdr:row>
      <xdr:rowOff>6804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B179243-E514-4820-93BA-1CD3429142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84" t="14165" r="24126" b="15001"/>
        <a:stretch/>
      </xdr:blipFill>
      <xdr:spPr>
        <a:xfrm>
          <a:off x="8553450" y="9525"/>
          <a:ext cx="762000" cy="7402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38100</xdr:colOff>
      <xdr:row>3</xdr:row>
      <xdr:rowOff>1095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F155C4-A627-45D4-9463-ECC4F2C64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876300" cy="73452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0</xdr:row>
      <xdr:rowOff>9525</xdr:rowOff>
    </xdr:from>
    <xdr:to>
      <xdr:col>10</xdr:col>
      <xdr:colOff>838200</xdr:colOff>
      <xdr:row>3</xdr:row>
      <xdr:rowOff>6804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A83E9AB-05B7-42B3-AE2E-38C2AB4125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84" t="14165" r="24126" b="15001"/>
        <a:stretch/>
      </xdr:blipFill>
      <xdr:spPr>
        <a:xfrm>
          <a:off x="8553450" y="9525"/>
          <a:ext cx="762000" cy="7402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10</xdr:col>
      <xdr:colOff>838200</xdr:colOff>
      <xdr:row>34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3F79C3E-F999-43AC-8C72-20E036332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38100</xdr:colOff>
      <xdr:row>3</xdr:row>
      <xdr:rowOff>1095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0CBD950-81DB-4D5E-952D-AAC7514EE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876300" cy="73452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0</xdr:row>
      <xdr:rowOff>9525</xdr:rowOff>
    </xdr:from>
    <xdr:to>
      <xdr:col>10</xdr:col>
      <xdr:colOff>838200</xdr:colOff>
      <xdr:row>3</xdr:row>
      <xdr:rowOff>6804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F13E559-477A-4DAF-BE3B-C11DF0694E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84" t="14165" r="24126" b="15001"/>
        <a:stretch/>
      </xdr:blipFill>
      <xdr:spPr>
        <a:xfrm>
          <a:off x="8553450" y="9525"/>
          <a:ext cx="762000" cy="7402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38100</xdr:colOff>
      <xdr:row>3</xdr:row>
      <xdr:rowOff>1095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36CA12-2932-4A17-ABF5-CB544D2DD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876300" cy="73452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0</xdr:row>
      <xdr:rowOff>9525</xdr:rowOff>
    </xdr:from>
    <xdr:to>
      <xdr:col>10</xdr:col>
      <xdr:colOff>838200</xdr:colOff>
      <xdr:row>3</xdr:row>
      <xdr:rowOff>6804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32F3F31-8893-4010-AA0A-207205A841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84" t="14165" r="24126" b="15001"/>
        <a:stretch/>
      </xdr:blipFill>
      <xdr:spPr>
        <a:xfrm>
          <a:off x="8553450" y="9525"/>
          <a:ext cx="762000" cy="7402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10</xdr:col>
      <xdr:colOff>838200</xdr:colOff>
      <xdr:row>34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F6E4164-E290-49D4-95F4-A46FD97C2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showGridLines="0" tabSelected="1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1" width="12.7109375" style="1" customWidth="1"/>
    <col min="12" max="16384" width="9.140625" style="1"/>
  </cols>
  <sheetData>
    <row r="1" spans="1:11" ht="20.100000000000001" customHeight="1" x14ac:dyDescent="0.25">
      <c r="B1" s="12" t="s">
        <v>11</v>
      </c>
      <c r="C1" s="12"/>
      <c r="D1" s="12"/>
      <c r="E1" s="12"/>
      <c r="F1" s="12"/>
      <c r="G1" s="12"/>
      <c r="H1" s="12"/>
      <c r="I1" s="12"/>
      <c r="J1" s="12"/>
    </row>
    <row r="2" spans="1:11" ht="20.100000000000001" customHeight="1" x14ac:dyDescent="0.25">
      <c r="B2" s="12" t="s">
        <v>12</v>
      </c>
      <c r="C2" s="12"/>
      <c r="D2" s="12"/>
      <c r="E2" s="12"/>
      <c r="F2" s="12"/>
      <c r="G2" s="12"/>
      <c r="H2" s="12"/>
      <c r="I2" s="12"/>
      <c r="J2" s="12"/>
    </row>
    <row r="3" spans="1:11" ht="20.100000000000001" customHeight="1" x14ac:dyDescent="0.25">
      <c r="B3" s="12" t="str">
        <f>"Animais inscritos de "&amp;MIN(A5:A63)&amp;" a "&amp;MAX(A5:A63)</f>
        <v>Animais inscritos de 1968 a 2024</v>
      </c>
      <c r="C3" s="12"/>
      <c r="D3" s="12"/>
      <c r="E3" s="12"/>
      <c r="F3" s="12"/>
      <c r="G3" s="12"/>
      <c r="H3" s="12"/>
      <c r="I3" s="12"/>
      <c r="J3" s="12"/>
    </row>
    <row r="4" spans="1:11" ht="20.100000000000001" customHeight="1" x14ac:dyDescent="0.25"/>
    <row r="5" spans="1:11" ht="20.100000000000001" customHeight="1" x14ac:dyDescent="0.25">
      <c r="A5" s="2" t="s">
        <v>10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16</v>
      </c>
      <c r="H5" s="2" t="s">
        <v>7</v>
      </c>
      <c r="I5" s="2" t="s">
        <v>8</v>
      </c>
      <c r="J5" s="2" t="s">
        <v>9</v>
      </c>
      <c r="K5" s="2" t="s">
        <v>0</v>
      </c>
    </row>
    <row r="6" spans="1:11" ht="20.100000000000001" customHeight="1" x14ac:dyDescent="0.25">
      <c r="A6" s="3">
        <v>1968</v>
      </c>
      <c r="B6" s="4" t="s">
        <v>1</v>
      </c>
      <c r="C6" s="4">
        <v>531</v>
      </c>
      <c r="D6" s="4" t="s">
        <v>1</v>
      </c>
      <c r="E6" s="4">
        <v>98</v>
      </c>
      <c r="F6" s="4">
        <v>117</v>
      </c>
      <c r="G6" s="4">
        <v>250</v>
      </c>
      <c r="H6" s="4" t="s">
        <v>1</v>
      </c>
      <c r="I6" s="4" t="s">
        <v>1</v>
      </c>
      <c r="J6" s="4" t="s">
        <v>1</v>
      </c>
      <c r="K6" s="5">
        <f>SUM(B6:J6)</f>
        <v>996</v>
      </c>
    </row>
    <row r="7" spans="1:11" ht="20.100000000000001" customHeight="1" x14ac:dyDescent="0.25">
      <c r="A7" s="3">
        <v>1969</v>
      </c>
      <c r="B7" s="4" t="s">
        <v>1</v>
      </c>
      <c r="C7" s="4">
        <v>978</v>
      </c>
      <c r="D7" s="4" t="s">
        <v>1</v>
      </c>
      <c r="E7" s="4">
        <v>70</v>
      </c>
      <c r="F7" s="4">
        <v>539</v>
      </c>
      <c r="G7" s="4">
        <v>456</v>
      </c>
      <c r="H7" s="4" t="s">
        <v>1</v>
      </c>
      <c r="I7" s="4" t="s">
        <v>1</v>
      </c>
      <c r="J7" s="4" t="s">
        <v>1</v>
      </c>
      <c r="K7" s="5">
        <f t="shared" ref="K7:K62" si="0">SUM(B7:J7)</f>
        <v>2043</v>
      </c>
    </row>
    <row r="8" spans="1:11" ht="20.100000000000001" customHeight="1" x14ac:dyDescent="0.25">
      <c r="A8" s="3">
        <v>1970</v>
      </c>
      <c r="B8" s="4" t="s">
        <v>1</v>
      </c>
      <c r="C8" s="4">
        <v>1119</v>
      </c>
      <c r="D8" s="4" t="s">
        <v>1</v>
      </c>
      <c r="E8" s="4">
        <v>138</v>
      </c>
      <c r="F8" s="4">
        <v>644</v>
      </c>
      <c r="G8" s="4">
        <v>1311</v>
      </c>
      <c r="H8" s="4" t="s">
        <v>1</v>
      </c>
      <c r="I8" s="4" t="s">
        <v>1</v>
      </c>
      <c r="J8" s="4" t="s">
        <v>1</v>
      </c>
      <c r="K8" s="5">
        <f t="shared" si="0"/>
        <v>3212</v>
      </c>
    </row>
    <row r="9" spans="1:11" ht="20.100000000000001" customHeight="1" x14ac:dyDescent="0.25">
      <c r="A9" s="3">
        <v>1971</v>
      </c>
      <c r="B9" s="4" t="s">
        <v>1</v>
      </c>
      <c r="C9" s="4">
        <v>908</v>
      </c>
      <c r="D9" s="4" t="s">
        <v>1</v>
      </c>
      <c r="E9" s="4">
        <v>119</v>
      </c>
      <c r="F9" s="4">
        <v>765</v>
      </c>
      <c r="G9" s="4">
        <v>2705</v>
      </c>
      <c r="H9" s="4" t="s">
        <v>1</v>
      </c>
      <c r="I9" s="4" t="s">
        <v>1</v>
      </c>
      <c r="J9" s="4" t="s">
        <v>1</v>
      </c>
      <c r="K9" s="5">
        <f t="shared" si="0"/>
        <v>4497</v>
      </c>
    </row>
    <row r="10" spans="1:11" ht="20.100000000000001" customHeight="1" x14ac:dyDescent="0.25">
      <c r="A10" s="3">
        <v>1972</v>
      </c>
      <c r="B10" s="4" t="s">
        <v>1</v>
      </c>
      <c r="C10" s="4">
        <v>636</v>
      </c>
      <c r="D10" s="4" t="s">
        <v>1</v>
      </c>
      <c r="E10" s="4">
        <v>175</v>
      </c>
      <c r="F10" s="4">
        <v>477</v>
      </c>
      <c r="G10" s="4">
        <v>2575</v>
      </c>
      <c r="H10" s="4" t="s">
        <v>1</v>
      </c>
      <c r="I10" s="4" t="s">
        <v>1</v>
      </c>
      <c r="J10" s="4" t="s">
        <v>1</v>
      </c>
      <c r="K10" s="5">
        <f t="shared" si="0"/>
        <v>3863</v>
      </c>
    </row>
    <row r="11" spans="1:11" ht="20.100000000000001" customHeight="1" x14ac:dyDescent="0.25">
      <c r="A11" s="3">
        <v>1973</v>
      </c>
      <c r="B11" s="4" t="s">
        <v>1</v>
      </c>
      <c r="C11" s="4">
        <v>636</v>
      </c>
      <c r="D11" s="4" t="s">
        <v>1</v>
      </c>
      <c r="E11" s="4">
        <v>175</v>
      </c>
      <c r="F11" s="4">
        <v>478</v>
      </c>
      <c r="G11" s="4">
        <v>2577</v>
      </c>
      <c r="H11" s="4" t="s">
        <v>1</v>
      </c>
      <c r="I11" s="4" t="s">
        <v>1</v>
      </c>
      <c r="J11" s="4" t="s">
        <v>1</v>
      </c>
      <c r="K11" s="5">
        <f t="shared" si="0"/>
        <v>3866</v>
      </c>
    </row>
    <row r="12" spans="1:11" ht="20.100000000000001" customHeight="1" x14ac:dyDescent="0.25">
      <c r="A12" s="3">
        <v>1974</v>
      </c>
      <c r="B12" s="4" t="s">
        <v>1</v>
      </c>
      <c r="C12" s="4">
        <v>636</v>
      </c>
      <c r="D12" s="4" t="s">
        <v>1</v>
      </c>
      <c r="E12" s="4">
        <v>177</v>
      </c>
      <c r="F12" s="4">
        <v>478</v>
      </c>
      <c r="G12" s="4">
        <v>2577</v>
      </c>
      <c r="H12" s="4" t="s">
        <v>1</v>
      </c>
      <c r="I12" s="4" t="s">
        <v>1</v>
      </c>
      <c r="J12" s="4">
        <v>48</v>
      </c>
      <c r="K12" s="5">
        <f t="shared" si="0"/>
        <v>3916</v>
      </c>
    </row>
    <row r="13" spans="1:11" ht="20.100000000000001" customHeight="1" x14ac:dyDescent="0.25">
      <c r="A13" s="3">
        <v>1975</v>
      </c>
      <c r="B13" s="4" t="s">
        <v>1</v>
      </c>
      <c r="C13" s="4">
        <v>592</v>
      </c>
      <c r="D13" s="4" t="s">
        <v>1</v>
      </c>
      <c r="E13" s="4">
        <v>454</v>
      </c>
      <c r="F13" s="4">
        <v>689</v>
      </c>
      <c r="G13" s="4">
        <v>4444</v>
      </c>
      <c r="H13" s="4" t="s">
        <v>1</v>
      </c>
      <c r="I13" s="4" t="s">
        <v>1</v>
      </c>
      <c r="J13" s="4">
        <v>669</v>
      </c>
      <c r="K13" s="5">
        <f t="shared" si="0"/>
        <v>6848</v>
      </c>
    </row>
    <row r="14" spans="1:11" ht="20.100000000000001" customHeight="1" x14ac:dyDescent="0.25">
      <c r="A14" s="3">
        <v>1976</v>
      </c>
      <c r="B14" s="4" t="s">
        <v>1</v>
      </c>
      <c r="C14" s="4">
        <v>4017</v>
      </c>
      <c r="D14" s="4">
        <v>6</v>
      </c>
      <c r="E14" s="4">
        <v>3395</v>
      </c>
      <c r="F14" s="4">
        <v>2506</v>
      </c>
      <c r="G14" s="4">
        <v>29235</v>
      </c>
      <c r="H14" s="4" t="s">
        <v>1</v>
      </c>
      <c r="I14" s="4" t="s">
        <v>1</v>
      </c>
      <c r="J14" s="4">
        <v>1148</v>
      </c>
      <c r="K14" s="5">
        <f t="shared" si="0"/>
        <v>40307</v>
      </c>
    </row>
    <row r="15" spans="1:11" ht="20.100000000000001" customHeight="1" x14ac:dyDescent="0.25">
      <c r="A15" s="3">
        <v>1977</v>
      </c>
      <c r="B15" s="4" t="s">
        <v>1</v>
      </c>
      <c r="C15" s="4">
        <v>3032</v>
      </c>
      <c r="D15" s="4">
        <v>17</v>
      </c>
      <c r="E15" s="4">
        <v>3229</v>
      </c>
      <c r="F15" s="4">
        <v>1929</v>
      </c>
      <c r="G15" s="4">
        <v>28421</v>
      </c>
      <c r="H15" s="4" t="s">
        <v>1</v>
      </c>
      <c r="I15" s="4" t="s">
        <v>1</v>
      </c>
      <c r="J15" s="4">
        <v>1692</v>
      </c>
      <c r="K15" s="5">
        <f t="shared" si="0"/>
        <v>38320</v>
      </c>
    </row>
    <row r="16" spans="1:11" ht="20.100000000000001" customHeight="1" x14ac:dyDescent="0.25">
      <c r="A16" s="3">
        <v>1978</v>
      </c>
      <c r="B16" s="4" t="s">
        <v>1</v>
      </c>
      <c r="C16" s="4">
        <v>1615</v>
      </c>
      <c r="D16" s="4">
        <v>37</v>
      </c>
      <c r="E16" s="4">
        <v>2866</v>
      </c>
      <c r="F16" s="4">
        <v>1185</v>
      </c>
      <c r="G16" s="4">
        <v>26836</v>
      </c>
      <c r="H16" s="4" t="s">
        <v>1</v>
      </c>
      <c r="I16" s="4" t="s">
        <v>1</v>
      </c>
      <c r="J16" s="4">
        <v>1392</v>
      </c>
      <c r="K16" s="5">
        <f t="shared" si="0"/>
        <v>33931</v>
      </c>
    </row>
    <row r="17" spans="1:11" ht="20.100000000000001" customHeight="1" x14ac:dyDescent="0.25">
      <c r="A17" s="3">
        <v>1979</v>
      </c>
      <c r="B17" s="4" t="s">
        <v>1</v>
      </c>
      <c r="C17" s="4">
        <v>2478</v>
      </c>
      <c r="D17" s="4">
        <v>175</v>
      </c>
      <c r="E17" s="4">
        <v>3129</v>
      </c>
      <c r="F17" s="4">
        <v>1224</v>
      </c>
      <c r="G17" s="4">
        <v>27776</v>
      </c>
      <c r="H17" s="4" t="s">
        <v>1</v>
      </c>
      <c r="I17" s="4" t="s">
        <v>1</v>
      </c>
      <c r="J17" s="4">
        <v>908</v>
      </c>
      <c r="K17" s="5">
        <f t="shared" si="0"/>
        <v>35690</v>
      </c>
    </row>
    <row r="18" spans="1:11" ht="20.100000000000001" customHeight="1" x14ac:dyDescent="0.25">
      <c r="A18" s="3">
        <v>1980</v>
      </c>
      <c r="B18" s="4" t="s">
        <v>1</v>
      </c>
      <c r="C18" s="4">
        <v>4194</v>
      </c>
      <c r="D18" s="4">
        <v>486</v>
      </c>
      <c r="E18" s="4">
        <v>3299</v>
      </c>
      <c r="F18" s="4">
        <v>1355</v>
      </c>
      <c r="G18" s="4">
        <v>39479</v>
      </c>
      <c r="H18" s="4" t="s">
        <v>1</v>
      </c>
      <c r="I18" s="4">
        <v>13</v>
      </c>
      <c r="J18" s="4">
        <v>1589</v>
      </c>
      <c r="K18" s="5">
        <f t="shared" si="0"/>
        <v>50415</v>
      </c>
    </row>
    <row r="19" spans="1:11" ht="20.100000000000001" customHeight="1" x14ac:dyDescent="0.25">
      <c r="A19" s="3">
        <v>1981</v>
      </c>
      <c r="B19" s="4" t="s">
        <v>1</v>
      </c>
      <c r="C19" s="4">
        <v>2688</v>
      </c>
      <c r="D19" s="4">
        <v>650</v>
      </c>
      <c r="E19" s="4">
        <v>3499</v>
      </c>
      <c r="F19" s="4">
        <v>1326</v>
      </c>
      <c r="G19" s="4">
        <v>33266</v>
      </c>
      <c r="H19" s="4" t="s">
        <v>1</v>
      </c>
      <c r="I19" s="4" t="s">
        <v>1</v>
      </c>
      <c r="J19" s="4">
        <v>1743</v>
      </c>
      <c r="K19" s="5">
        <f t="shared" si="0"/>
        <v>43172</v>
      </c>
    </row>
    <row r="20" spans="1:11" ht="20.100000000000001" customHeight="1" x14ac:dyDescent="0.25">
      <c r="A20" s="3">
        <v>1982</v>
      </c>
      <c r="B20" s="4" t="s">
        <v>1</v>
      </c>
      <c r="C20" s="4">
        <v>1985</v>
      </c>
      <c r="D20" s="4">
        <v>550</v>
      </c>
      <c r="E20" s="4">
        <v>2622</v>
      </c>
      <c r="F20" s="4">
        <v>1254</v>
      </c>
      <c r="G20" s="4">
        <v>26298</v>
      </c>
      <c r="H20" s="4" t="s">
        <v>1</v>
      </c>
      <c r="I20" s="4" t="s">
        <v>1</v>
      </c>
      <c r="J20" s="4">
        <v>1765</v>
      </c>
      <c r="K20" s="5">
        <f t="shared" si="0"/>
        <v>34474</v>
      </c>
    </row>
    <row r="21" spans="1:11" ht="20.100000000000001" customHeight="1" x14ac:dyDescent="0.25">
      <c r="A21" s="3">
        <v>1983</v>
      </c>
      <c r="B21" s="4" t="s">
        <v>1</v>
      </c>
      <c r="C21" s="4">
        <v>2467</v>
      </c>
      <c r="D21" s="4" t="s">
        <v>1</v>
      </c>
      <c r="E21" s="4">
        <v>2659</v>
      </c>
      <c r="F21" s="4">
        <v>1030</v>
      </c>
      <c r="G21" s="4">
        <v>25057</v>
      </c>
      <c r="H21" s="4" t="s">
        <v>1</v>
      </c>
      <c r="I21" s="4" t="s">
        <v>1</v>
      </c>
      <c r="J21" s="4">
        <v>1551</v>
      </c>
      <c r="K21" s="5">
        <f t="shared" si="0"/>
        <v>32764</v>
      </c>
    </row>
    <row r="22" spans="1:11" ht="20.100000000000001" customHeight="1" x14ac:dyDescent="0.25">
      <c r="A22" s="3">
        <v>1984</v>
      </c>
      <c r="B22" s="4" t="s">
        <v>1</v>
      </c>
      <c r="C22" s="4">
        <v>2395</v>
      </c>
      <c r="D22" s="4" t="s">
        <v>1</v>
      </c>
      <c r="E22" s="4">
        <v>2764</v>
      </c>
      <c r="F22" s="4">
        <v>1222</v>
      </c>
      <c r="G22" s="4">
        <v>22712</v>
      </c>
      <c r="H22" s="4" t="s">
        <v>1</v>
      </c>
      <c r="I22" s="4">
        <v>5</v>
      </c>
      <c r="J22" s="4">
        <v>1941</v>
      </c>
      <c r="K22" s="5">
        <f t="shared" si="0"/>
        <v>31039</v>
      </c>
    </row>
    <row r="23" spans="1:11" ht="20.100000000000001" customHeight="1" x14ac:dyDescent="0.25">
      <c r="A23" s="3">
        <v>1985</v>
      </c>
      <c r="B23" s="4" t="s">
        <v>1</v>
      </c>
      <c r="C23" s="4">
        <v>2236</v>
      </c>
      <c r="D23" s="4">
        <v>874</v>
      </c>
      <c r="E23" s="4">
        <v>3080</v>
      </c>
      <c r="F23" s="4">
        <v>1445</v>
      </c>
      <c r="G23" s="4">
        <v>30453</v>
      </c>
      <c r="H23" s="4" t="s">
        <v>1</v>
      </c>
      <c r="I23" s="4">
        <v>2</v>
      </c>
      <c r="J23" s="4">
        <v>1955</v>
      </c>
      <c r="K23" s="5">
        <f t="shared" si="0"/>
        <v>40045</v>
      </c>
    </row>
    <row r="24" spans="1:11" ht="20.100000000000001" customHeight="1" x14ac:dyDescent="0.25">
      <c r="A24" s="3">
        <v>1986</v>
      </c>
      <c r="B24" s="4" t="s">
        <v>1</v>
      </c>
      <c r="C24" s="4">
        <v>2349</v>
      </c>
      <c r="D24" s="4">
        <v>893</v>
      </c>
      <c r="E24" s="4">
        <v>3348</v>
      </c>
      <c r="F24" s="4">
        <v>1605</v>
      </c>
      <c r="G24" s="4">
        <v>31063</v>
      </c>
      <c r="H24" s="4" t="s">
        <v>1</v>
      </c>
      <c r="I24" s="4">
        <v>13</v>
      </c>
      <c r="J24" s="4">
        <v>2012</v>
      </c>
      <c r="K24" s="5">
        <f t="shared" si="0"/>
        <v>41283</v>
      </c>
    </row>
    <row r="25" spans="1:11" ht="20.100000000000001" customHeight="1" x14ac:dyDescent="0.25">
      <c r="A25" s="3">
        <v>1987</v>
      </c>
      <c r="B25" s="4" t="s">
        <v>1</v>
      </c>
      <c r="C25" s="4">
        <v>4008</v>
      </c>
      <c r="D25" s="4">
        <v>1888</v>
      </c>
      <c r="E25" s="4">
        <v>5562</v>
      </c>
      <c r="F25" s="4">
        <v>2577</v>
      </c>
      <c r="G25" s="4">
        <v>47475</v>
      </c>
      <c r="H25" s="4">
        <v>2730</v>
      </c>
      <c r="I25" s="4">
        <v>71</v>
      </c>
      <c r="J25" s="4">
        <v>3970</v>
      </c>
      <c r="K25" s="5">
        <f t="shared" si="0"/>
        <v>68281</v>
      </c>
    </row>
    <row r="26" spans="1:11" ht="20.100000000000001" customHeight="1" x14ac:dyDescent="0.25">
      <c r="A26" s="3">
        <v>1988</v>
      </c>
      <c r="B26" s="4" t="s">
        <v>1</v>
      </c>
      <c r="C26" s="4">
        <v>3215</v>
      </c>
      <c r="D26" s="4">
        <v>1547</v>
      </c>
      <c r="E26" s="4">
        <v>4096</v>
      </c>
      <c r="F26" s="4">
        <v>2298</v>
      </c>
      <c r="G26" s="4">
        <v>52399</v>
      </c>
      <c r="H26" s="4">
        <v>9557</v>
      </c>
      <c r="I26" s="4">
        <v>72</v>
      </c>
      <c r="J26" s="4">
        <v>4818</v>
      </c>
      <c r="K26" s="5">
        <f t="shared" si="0"/>
        <v>78002</v>
      </c>
    </row>
    <row r="27" spans="1:11" ht="20.100000000000001" customHeight="1" x14ac:dyDescent="0.25">
      <c r="A27" s="3">
        <v>1989</v>
      </c>
      <c r="B27" s="4" t="s">
        <v>1</v>
      </c>
      <c r="C27" s="4">
        <v>2886</v>
      </c>
      <c r="D27" s="4">
        <v>1299</v>
      </c>
      <c r="E27" s="4">
        <v>3347</v>
      </c>
      <c r="F27" s="4">
        <v>1706</v>
      </c>
      <c r="G27" s="4">
        <v>49570</v>
      </c>
      <c r="H27" s="4">
        <v>5169</v>
      </c>
      <c r="I27" s="4">
        <v>4</v>
      </c>
      <c r="J27" s="4">
        <v>4026</v>
      </c>
      <c r="K27" s="5">
        <f t="shared" si="0"/>
        <v>68007</v>
      </c>
    </row>
    <row r="28" spans="1:11" ht="20.100000000000001" customHeight="1" x14ac:dyDescent="0.25">
      <c r="A28" s="3">
        <v>1990</v>
      </c>
      <c r="B28" s="4" t="s">
        <v>1</v>
      </c>
      <c r="C28" s="4">
        <v>2741</v>
      </c>
      <c r="D28" s="4">
        <v>1469</v>
      </c>
      <c r="E28" s="4">
        <v>3000</v>
      </c>
      <c r="F28" s="4">
        <v>1733</v>
      </c>
      <c r="G28" s="4">
        <v>43679</v>
      </c>
      <c r="H28" s="4">
        <v>5043</v>
      </c>
      <c r="I28" s="4">
        <v>49</v>
      </c>
      <c r="J28" s="4">
        <v>3471</v>
      </c>
      <c r="K28" s="5">
        <f t="shared" si="0"/>
        <v>61185</v>
      </c>
    </row>
    <row r="29" spans="1:11" ht="20.100000000000001" customHeight="1" x14ac:dyDescent="0.25">
      <c r="A29" s="3">
        <v>1991</v>
      </c>
      <c r="B29" s="4" t="s">
        <v>1</v>
      </c>
      <c r="C29" s="4">
        <v>2930</v>
      </c>
      <c r="D29" s="4">
        <v>1079</v>
      </c>
      <c r="E29" s="4">
        <v>3279</v>
      </c>
      <c r="F29" s="4">
        <v>1771</v>
      </c>
      <c r="G29" s="4">
        <v>45560</v>
      </c>
      <c r="H29" s="4">
        <v>6728</v>
      </c>
      <c r="I29" s="4">
        <v>73</v>
      </c>
      <c r="J29" s="4">
        <v>3992</v>
      </c>
      <c r="K29" s="5">
        <f t="shared" si="0"/>
        <v>65412</v>
      </c>
    </row>
    <row r="30" spans="1:11" ht="20.100000000000001" customHeight="1" x14ac:dyDescent="0.25">
      <c r="A30" s="3">
        <v>1992</v>
      </c>
      <c r="B30" s="4" t="s">
        <v>1</v>
      </c>
      <c r="C30" s="4">
        <v>2454</v>
      </c>
      <c r="D30" s="4">
        <v>691</v>
      </c>
      <c r="E30" s="4">
        <v>2689</v>
      </c>
      <c r="F30" s="4">
        <v>1523</v>
      </c>
      <c r="G30" s="4">
        <v>45375</v>
      </c>
      <c r="H30" s="4">
        <v>7004</v>
      </c>
      <c r="I30" s="4">
        <v>76</v>
      </c>
      <c r="J30" s="4">
        <v>3824</v>
      </c>
      <c r="K30" s="5">
        <f t="shared" si="0"/>
        <v>63636</v>
      </c>
    </row>
    <row r="31" spans="1:11" ht="20.100000000000001" customHeight="1" x14ac:dyDescent="0.25">
      <c r="A31" s="3">
        <v>1993</v>
      </c>
      <c r="B31" s="4" t="s">
        <v>1</v>
      </c>
      <c r="C31" s="4">
        <v>1889</v>
      </c>
      <c r="D31" s="4">
        <v>666</v>
      </c>
      <c r="E31" s="4">
        <v>2669</v>
      </c>
      <c r="F31" s="4">
        <v>1046</v>
      </c>
      <c r="G31" s="4">
        <v>50310</v>
      </c>
      <c r="H31" s="4">
        <v>7576</v>
      </c>
      <c r="I31" s="4">
        <v>18</v>
      </c>
      <c r="J31" s="4">
        <v>4110</v>
      </c>
      <c r="K31" s="5">
        <f t="shared" si="0"/>
        <v>68284</v>
      </c>
    </row>
    <row r="32" spans="1:11" ht="20.100000000000001" customHeight="1" x14ac:dyDescent="0.25">
      <c r="A32" s="3">
        <v>1994</v>
      </c>
      <c r="B32" s="4" t="s">
        <v>1</v>
      </c>
      <c r="C32" s="4">
        <v>1648</v>
      </c>
      <c r="D32" s="4">
        <v>502</v>
      </c>
      <c r="E32" s="4">
        <v>2552</v>
      </c>
      <c r="F32" s="4">
        <v>635</v>
      </c>
      <c r="G32" s="4">
        <v>43989</v>
      </c>
      <c r="H32" s="4">
        <v>7798</v>
      </c>
      <c r="I32" s="4">
        <v>36</v>
      </c>
      <c r="J32" s="4">
        <v>3986</v>
      </c>
      <c r="K32" s="5">
        <f t="shared" si="0"/>
        <v>61146</v>
      </c>
    </row>
    <row r="33" spans="1:11" ht="20.100000000000001" customHeight="1" x14ac:dyDescent="0.25">
      <c r="A33" s="3">
        <v>1995</v>
      </c>
      <c r="B33" s="4" t="s">
        <v>1</v>
      </c>
      <c r="C33" s="4">
        <v>1442</v>
      </c>
      <c r="D33" s="4">
        <v>513</v>
      </c>
      <c r="E33" s="4">
        <v>3174</v>
      </c>
      <c r="F33" s="4">
        <v>1163</v>
      </c>
      <c r="G33" s="4">
        <v>44073</v>
      </c>
      <c r="H33" s="4">
        <v>9254</v>
      </c>
      <c r="I33" s="4">
        <v>67</v>
      </c>
      <c r="J33" s="4">
        <v>3916</v>
      </c>
      <c r="K33" s="5">
        <f t="shared" si="0"/>
        <v>63602</v>
      </c>
    </row>
    <row r="34" spans="1:11" ht="20.100000000000001" customHeight="1" x14ac:dyDescent="0.25">
      <c r="A34" s="3">
        <v>1996</v>
      </c>
      <c r="B34" s="4" t="s">
        <v>1</v>
      </c>
      <c r="C34" s="4">
        <v>1200</v>
      </c>
      <c r="D34" s="4">
        <v>344</v>
      </c>
      <c r="E34" s="4">
        <v>3497</v>
      </c>
      <c r="F34" s="4">
        <v>1222</v>
      </c>
      <c r="G34" s="4">
        <v>50226</v>
      </c>
      <c r="H34" s="4">
        <v>9810</v>
      </c>
      <c r="I34" s="4">
        <v>3</v>
      </c>
      <c r="J34" s="4">
        <v>4802</v>
      </c>
      <c r="K34" s="5">
        <f t="shared" si="0"/>
        <v>71104</v>
      </c>
    </row>
    <row r="35" spans="1:11" ht="20.100000000000001" customHeight="1" x14ac:dyDescent="0.25">
      <c r="A35" s="3">
        <v>1997</v>
      </c>
      <c r="B35" s="4">
        <v>755</v>
      </c>
      <c r="C35" s="4">
        <v>1322</v>
      </c>
      <c r="D35" s="4">
        <v>366</v>
      </c>
      <c r="E35" s="4">
        <v>4091</v>
      </c>
      <c r="F35" s="4">
        <v>1186</v>
      </c>
      <c r="G35" s="4">
        <v>48511</v>
      </c>
      <c r="H35" s="4">
        <v>10631</v>
      </c>
      <c r="I35" s="4">
        <v>11</v>
      </c>
      <c r="J35" s="4">
        <v>3934</v>
      </c>
      <c r="K35" s="5">
        <f t="shared" si="0"/>
        <v>70807</v>
      </c>
    </row>
    <row r="36" spans="1:11" ht="20.100000000000001" customHeight="1" x14ac:dyDescent="0.25">
      <c r="A36" s="3">
        <v>1998</v>
      </c>
      <c r="B36" s="4">
        <v>173</v>
      </c>
      <c r="C36" s="4">
        <v>1574</v>
      </c>
      <c r="D36" s="4">
        <v>156</v>
      </c>
      <c r="E36" s="4">
        <v>4841</v>
      </c>
      <c r="F36" s="4">
        <v>2662</v>
      </c>
      <c r="G36" s="4">
        <v>48878</v>
      </c>
      <c r="H36" s="4">
        <v>12746</v>
      </c>
      <c r="I36" s="4" t="s">
        <v>1</v>
      </c>
      <c r="J36" s="4">
        <v>5374</v>
      </c>
      <c r="K36" s="5">
        <f t="shared" si="0"/>
        <v>76404</v>
      </c>
    </row>
    <row r="37" spans="1:11" ht="20.100000000000001" customHeight="1" x14ac:dyDescent="0.25">
      <c r="A37" s="3">
        <v>1999</v>
      </c>
      <c r="B37" s="4">
        <v>291</v>
      </c>
      <c r="C37" s="4">
        <v>1387</v>
      </c>
      <c r="D37" s="4">
        <v>65</v>
      </c>
      <c r="E37" s="4">
        <v>4364</v>
      </c>
      <c r="F37" s="4">
        <v>801</v>
      </c>
      <c r="G37" s="4">
        <v>41157</v>
      </c>
      <c r="H37" s="4">
        <v>6697</v>
      </c>
      <c r="I37" s="4" t="s">
        <v>1</v>
      </c>
      <c r="J37" s="4">
        <v>4133</v>
      </c>
      <c r="K37" s="5">
        <f t="shared" si="0"/>
        <v>58895</v>
      </c>
    </row>
    <row r="38" spans="1:11" ht="20.100000000000001" customHeight="1" x14ac:dyDescent="0.25">
      <c r="A38" s="3">
        <v>2000</v>
      </c>
      <c r="B38" s="4">
        <v>478</v>
      </c>
      <c r="C38" s="4">
        <v>823</v>
      </c>
      <c r="D38" s="4">
        <v>29</v>
      </c>
      <c r="E38" s="4">
        <v>2527</v>
      </c>
      <c r="F38" s="4">
        <v>213</v>
      </c>
      <c r="G38" s="4">
        <v>41857</v>
      </c>
      <c r="H38" s="4">
        <v>10395</v>
      </c>
      <c r="I38" s="4" t="s">
        <v>1</v>
      </c>
      <c r="J38" s="4">
        <v>4091</v>
      </c>
      <c r="K38" s="5">
        <f t="shared" si="0"/>
        <v>60413</v>
      </c>
    </row>
    <row r="39" spans="1:11" ht="20.100000000000001" customHeight="1" x14ac:dyDescent="0.25">
      <c r="A39" s="3">
        <v>2001</v>
      </c>
      <c r="B39" s="4">
        <v>634</v>
      </c>
      <c r="C39" s="4">
        <v>790</v>
      </c>
      <c r="D39" s="4">
        <v>43</v>
      </c>
      <c r="E39" s="4">
        <v>3815</v>
      </c>
      <c r="F39" s="4">
        <v>178</v>
      </c>
      <c r="G39" s="4">
        <v>41334</v>
      </c>
      <c r="H39" s="4">
        <v>12514</v>
      </c>
      <c r="I39" s="4" t="s">
        <v>1</v>
      </c>
      <c r="J39" s="4">
        <v>3952</v>
      </c>
      <c r="K39" s="5">
        <f t="shared" si="0"/>
        <v>63260</v>
      </c>
    </row>
    <row r="40" spans="1:11" ht="20.100000000000001" customHeight="1" x14ac:dyDescent="0.25">
      <c r="A40" s="3">
        <v>2002</v>
      </c>
      <c r="B40" s="4">
        <v>1297</v>
      </c>
      <c r="C40" s="4">
        <v>972</v>
      </c>
      <c r="D40" s="4">
        <v>45</v>
      </c>
      <c r="E40" s="4">
        <v>5004</v>
      </c>
      <c r="F40" s="4">
        <v>149</v>
      </c>
      <c r="G40" s="4">
        <v>53326</v>
      </c>
      <c r="H40" s="4">
        <v>15192</v>
      </c>
      <c r="I40" s="4">
        <v>38</v>
      </c>
      <c r="J40" s="4">
        <v>6013</v>
      </c>
      <c r="K40" s="5">
        <f t="shared" si="0"/>
        <v>82036</v>
      </c>
    </row>
    <row r="41" spans="1:11" ht="20.100000000000001" customHeight="1" x14ac:dyDescent="0.25">
      <c r="A41" s="3">
        <v>2003</v>
      </c>
      <c r="B41" s="4">
        <v>2850</v>
      </c>
      <c r="C41" s="4">
        <v>1484</v>
      </c>
      <c r="D41" s="4">
        <v>55</v>
      </c>
      <c r="E41" s="4">
        <v>8634</v>
      </c>
      <c r="F41" s="4">
        <v>93</v>
      </c>
      <c r="G41" s="4">
        <v>97072</v>
      </c>
      <c r="H41" s="4">
        <v>17348</v>
      </c>
      <c r="I41" s="4">
        <v>52</v>
      </c>
      <c r="J41" s="4">
        <v>7736</v>
      </c>
      <c r="K41" s="5">
        <f t="shared" si="0"/>
        <v>135324</v>
      </c>
    </row>
    <row r="42" spans="1:11" ht="20.100000000000001" customHeight="1" x14ac:dyDescent="0.25">
      <c r="A42" s="3">
        <v>2004</v>
      </c>
      <c r="B42" s="4">
        <v>4567</v>
      </c>
      <c r="C42" s="4">
        <v>1666</v>
      </c>
      <c r="D42" s="4">
        <v>34</v>
      </c>
      <c r="E42" s="4">
        <v>7876</v>
      </c>
      <c r="F42" s="4">
        <v>170</v>
      </c>
      <c r="G42" s="4">
        <v>104085</v>
      </c>
      <c r="H42" s="4">
        <v>16301</v>
      </c>
      <c r="I42" s="4">
        <v>45</v>
      </c>
      <c r="J42" s="4">
        <v>7535</v>
      </c>
      <c r="K42" s="5">
        <f t="shared" si="0"/>
        <v>142279</v>
      </c>
    </row>
    <row r="43" spans="1:11" ht="20.100000000000001" customHeight="1" x14ac:dyDescent="0.25">
      <c r="A43" s="3">
        <v>2005</v>
      </c>
      <c r="B43" s="4">
        <v>7659</v>
      </c>
      <c r="C43" s="4">
        <v>2297</v>
      </c>
      <c r="D43" s="4">
        <v>21</v>
      </c>
      <c r="E43" s="4">
        <v>9502</v>
      </c>
      <c r="F43" s="4">
        <v>163</v>
      </c>
      <c r="G43" s="4">
        <v>131018</v>
      </c>
      <c r="H43" s="4">
        <v>18956</v>
      </c>
      <c r="I43" s="4">
        <v>44</v>
      </c>
      <c r="J43" s="4">
        <v>8712</v>
      </c>
      <c r="K43" s="5">
        <f t="shared" si="0"/>
        <v>178372</v>
      </c>
    </row>
    <row r="44" spans="1:11" ht="20.100000000000001" customHeight="1" x14ac:dyDescent="0.25">
      <c r="A44" s="3">
        <v>2006</v>
      </c>
      <c r="B44" s="4">
        <v>11202</v>
      </c>
      <c r="C44" s="4">
        <v>2056</v>
      </c>
      <c r="D44" s="4">
        <v>9</v>
      </c>
      <c r="E44" s="4">
        <v>10174</v>
      </c>
      <c r="F44" s="4">
        <v>229</v>
      </c>
      <c r="G44" s="4">
        <v>128227</v>
      </c>
      <c r="H44" s="4">
        <v>15877</v>
      </c>
      <c r="I44" s="4">
        <v>327</v>
      </c>
      <c r="J44" s="4">
        <v>9526</v>
      </c>
      <c r="K44" s="5">
        <f t="shared" si="0"/>
        <v>177627</v>
      </c>
    </row>
    <row r="45" spans="1:11" ht="20.100000000000001" customHeight="1" x14ac:dyDescent="0.25">
      <c r="A45" s="3">
        <v>2007</v>
      </c>
      <c r="B45" s="4">
        <v>12895</v>
      </c>
      <c r="C45" s="4">
        <v>2313</v>
      </c>
      <c r="D45" s="4">
        <v>28</v>
      </c>
      <c r="E45" s="4">
        <v>9754</v>
      </c>
      <c r="F45" s="4">
        <v>189</v>
      </c>
      <c r="G45" s="4">
        <v>123130</v>
      </c>
      <c r="H45" s="4">
        <v>14035</v>
      </c>
      <c r="I45" s="4">
        <v>195</v>
      </c>
      <c r="J45" s="4">
        <v>9138</v>
      </c>
      <c r="K45" s="5">
        <f t="shared" si="0"/>
        <v>171677</v>
      </c>
    </row>
    <row r="46" spans="1:11" ht="20.100000000000001" customHeight="1" x14ac:dyDescent="0.25">
      <c r="A46" s="3">
        <v>2008</v>
      </c>
      <c r="B46" s="4">
        <v>13943</v>
      </c>
      <c r="C46" s="4">
        <v>3104</v>
      </c>
      <c r="D46" s="4">
        <v>45</v>
      </c>
      <c r="E46" s="4">
        <v>10934</v>
      </c>
      <c r="F46" s="4">
        <v>120</v>
      </c>
      <c r="G46" s="4">
        <v>136282</v>
      </c>
      <c r="H46" s="4">
        <v>11431</v>
      </c>
      <c r="I46" s="4">
        <v>344</v>
      </c>
      <c r="J46" s="4">
        <v>9638</v>
      </c>
      <c r="K46" s="5">
        <f t="shared" si="0"/>
        <v>185841</v>
      </c>
    </row>
    <row r="47" spans="1:11" ht="20.100000000000001" customHeight="1" x14ac:dyDescent="0.25">
      <c r="A47" s="3">
        <v>2009</v>
      </c>
      <c r="B47" s="4">
        <v>14258</v>
      </c>
      <c r="C47" s="4">
        <v>4273</v>
      </c>
      <c r="D47" s="4">
        <v>42</v>
      </c>
      <c r="E47" s="4">
        <v>11244</v>
      </c>
      <c r="F47" s="4">
        <v>104</v>
      </c>
      <c r="G47" s="4">
        <v>152111</v>
      </c>
      <c r="H47" s="4">
        <v>12492</v>
      </c>
      <c r="I47" s="4">
        <v>630</v>
      </c>
      <c r="J47" s="4">
        <v>10004</v>
      </c>
      <c r="K47" s="5">
        <f t="shared" si="0"/>
        <v>205158</v>
      </c>
    </row>
    <row r="48" spans="1:11" ht="20.100000000000001" customHeight="1" x14ac:dyDescent="0.25">
      <c r="A48" s="3">
        <v>2010</v>
      </c>
      <c r="B48" s="4">
        <v>13589</v>
      </c>
      <c r="C48" s="4">
        <v>3758</v>
      </c>
      <c r="D48" s="4">
        <v>19</v>
      </c>
      <c r="E48" s="4">
        <v>12184</v>
      </c>
      <c r="F48" s="4">
        <v>100</v>
      </c>
      <c r="G48" s="4">
        <v>178315</v>
      </c>
      <c r="H48" s="4">
        <v>11580</v>
      </c>
      <c r="I48" s="4">
        <v>617</v>
      </c>
      <c r="J48" s="4">
        <v>10305</v>
      </c>
      <c r="K48" s="5">
        <f t="shared" si="0"/>
        <v>230467</v>
      </c>
    </row>
    <row r="49" spans="1:14" ht="20.100000000000001" customHeight="1" x14ac:dyDescent="0.25">
      <c r="A49" s="3">
        <v>2011</v>
      </c>
      <c r="B49" s="4">
        <v>12667</v>
      </c>
      <c r="C49" s="4">
        <v>2775</v>
      </c>
      <c r="D49" s="4">
        <v>12</v>
      </c>
      <c r="E49" s="4">
        <v>12349</v>
      </c>
      <c r="F49" s="4">
        <v>71</v>
      </c>
      <c r="G49" s="4">
        <v>179170</v>
      </c>
      <c r="H49" s="4">
        <v>12254</v>
      </c>
      <c r="I49" s="4">
        <v>512</v>
      </c>
      <c r="J49" s="4">
        <v>10648</v>
      </c>
      <c r="K49" s="5">
        <f t="shared" si="0"/>
        <v>230458</v>
      </c>
    </row>
    <row r="50" spans="1:14" ht="20.100000000000001" customHeight="1" x14ac:dyDescent="0.25">
      <c r="A50" s="3">
        <v>2012</v>
      </c>
      <c r="B50" s="4">
        <v>13460</v>
      </c>
      <c r="C50" s="4">
        <v>2013</v>
      </c>
      <c r="D50" s="4">
        <v>1</v>
      </c>
      <c r="E50" s="4">
        <v>10638</v>
      </c>
      <c r="F50" s="4">
        <v>95</v>
      </c>
      <c r="G50" s="4">
        <v>188586</v>
      </c>
      <c r="H50" s="4">
        <v>12182</v>
      </c>
      <c r="I50" s="4">
        <v>922</v>
      </c>
      <c r="J50" s="4">
        <v>10725</v>
      </c>
      <c r="K50" s="5">
        <f t="shared" si="0"/>
        <v>238622</v>
      </c>
    </row>
    <row r="51" spans="1:14" ht="20.100000000000001" customHeight="1" x14ac:dyDescent="0.25">
      <c r="A51" s="3">
        <v>2013</v>
      </c>
      <c r="B51" s="4">
        <v>8896</v>
      </c>
      <c r="C51" s="4">
        <v>1698</v>
      </c>
      <c r="D51" s="4">
        <v>4</v>
      </c>
      <c r="E51" s="4">
        <v>9900</v>
      </c>
      <c r="F51" s="4">
        <v>37</v>
      </c>
      <c r="G51" s="4">
        <v>187795</v>
      </c>
      <c r="H51" s="4">
        <v>9765</v>
      </c>
      <c r="I51" s="4">
        <v>1044</v>
      </c>
      <c r="J51" s="4">
        <v>10348</v>
      </c>
      <c r="K51" s="5">
        <f t="shared" si="0"/>
        <v>229487</v>
      </c>
    </row>
    <row r="52" spans="1:14" ht="20.100000000000001" customHeight="1" x14ac:dyDescent="0.25">
      <c r="A52" s="3">
        <v>2014</v>
      </c>
      <c r="B52" s="4">
        <v>7330</v>
      </c>
      <c r="C52" s="4">
        <v>1005</v>
      </c>
      <c r="D52" s="4">
        <v>3</v>
      </c>
      <c r="E52" s="4">
        <v>8161</v>
      </c>
      <c r="F52" s="4">
        <v>41</v>
      </c>
      <c r="G52" s="4">
        <v>176629</v>
      </c>
      <c r="H52" s="4">
        <v>9353</v>
      </c>
      <c r="I52" s="4">
        <v>816</v>
      </c>
      <c r="J52" s="4">
        <v>10328</v>
      </c>
      <c r="K52" s="5">
        <f t="shared" si="0"/>
        <v>213666</v>
      </c>
    </row>
    <row r="53" spans="1:14" ht="20.100000000000001" customHeight="1" x14ac:dyDescent="0.25">
      <c r="A53" s="3">
        <v>2015</v>
      </c>
      <c r="B53" s="4">
        <v>5910</v>
      </c>
      <c r="C53" s="4">
        <v>965</v>
      </c>
      <c r="D53" s="4">
        <v>3</v>
      </c>
      <c r="E53" s="4">
        <v>7899</v>
      </c>
      <c r="F53" s="4">
        <v>59</v>
      </c>
      <c r="G53" s="4">
        <v>189870</v>
      </c>
      <c r="H53" s="4">
        <v>8607</v>
      </c>
      <c r="I53" s="4">
        <v>1257</v>
      </c>
      <c r="J53" s="4">
        <v>10622</v>
      </c>
      <c r="K53" s="5">
        <f t="shared" si="0"/>
        <v>225192</v>
      </c>
    </row>
    <row r="54" spans="1:14" ht="20.100000000000001" customHeight="1" x14ac:dyDescent="0.25">
      <c r="A54" s="3">
        <v>2016</v>
      </c>
      <c r="B54" s="4">
        <v>6316</v>
      </c>
      <c r="C54" s="4">
        <v>1030</v>
      </c>
      <c r="D54" s="4" t="s">
        <v>1</v>
      </c>
      <c r="E54" s="4">
        <v>6864</v>
      </c>
      <c r="F54" s="4">
        <v>48</v>
      </c>
      <c r="G54" s="4">
        <v>202335</v>
      </c>
      <c r="H54" s="4">
        <v>8363</v>
      </c>
      <c r="I54" s="4">
        <v>1903</v>
      </c>
      <c r="J54" s="4">
        <v>10713</v>
      </c>
      <c r="K54" s="5">
        <f t="shared" si="0"/>
        <v>237572</v>
      </c>
    </row>
    <row r="55" spans="1:14" ht="20.100000000000001" customHeight="1" x14ac:dyDescent="0.25">
      <c r="A55" s="3">
        <v>2017</v>
      </c>
      <c r="B55" s="4">
        <v>6246</v>
      </c>
      <c r="C55" s="4">
        <v>889</v>
      </c>
      <c r="D55" s="4">
        <v>1</v>
      </c>
      <c r="E55" s="4">
        <v>6725</v>
      </c>
      <c r="F55" s="4">
        <v>17</v>
      </c>
      <c r="G55" s="4">
        <v>204791</v>
      </c>
      <c r="H55" s="4">
        <v>8613</v>
      </c>
      <c r="I55" s="4">
        <v>1938</v>
      </c>
      <c r="J55" s="4">
        <v>9995</v>
      </c>
      <c r="K55" s="5">
        <f t="shared" si="0"/>
        <v>239215</v>
      </c>
      <c r="N55" s="11"/>
    </row>
    <row r="56" spans="1:14" ht="20.100000000000001" customHeight="1" x14ac:dyDescent="0.25">
      <c r="A56" s="3">
        <v>2018</v>
      </c>
      <c r="B56" s="4">
        <v>5077</v>
      </c>
      <c r="C56" s="4">
        <v>856</v>
      </c>
      <c r="D56" s="4" t="s">
        <v>1</v>
      </c>
      <c r="E56" s="4">
        <v>5460</v>
      </c>
      <c r="F56" s="4">
        <v>17</v>
      </c>
      <c r="G56" s="4">
        <v>207931</v>
      </c>
      <c r="H56" s="4">
        <v>7569</v>
      </c>
      <c r="I56" s="4">
        <v>2396</v>
      </c>
      <c r="J56" s="4">
        <v>10128</v>
      </c>
      <c r="K56" s="5">
        <f t="shared" si="0"/>
        <v>239434</v>
      </c>
    </row>
    <row r="57" spans="1:14" ht="20.100000000000001" customHeight="1" x14ac:dyDescent="0.25">
      <c r="A57" s="3">
        <v>2019</v>
      </c>
      <c r="B57" s="4">
        <v>5671</v>
      </c>
      <c r="C57" s="4">
        <v>849</v>
      </c>
      <c r="D57" s="4" t="s">
        <v>1</v>
      </c>
      <c r="E57" s="4">
        <v>5134</v>
      </c>
      <c r="F57" s="4">
        <v>20</v>
      </c>
      <c r="G57" s="4">
        <v>224204</v>
      </c>
      <c r="H57" s="4">
        <v>10329</v>
      </c>
      <c r="I57" s="4">
        <v>2598</v>
      </c>
      <c r="J57" s="4">
        <v>9527</v>
      </c>
      <c r="K57" s="5">
        <f t="shared" si="0"/>
        <v>258332</v>
      </c>
    </row>
    <row r="58" spans="1:14" ht="20.100000000000001" customHeight="1" x14ac:dyDescent="0.25">
      <c r="A58" s="3">
        <v>2020</v>
      </c>
      <c r="B58" s="4">
        <v>5265</v>
      </c>
      <c r="C58" s="4">
        <v>1093</v>
      </c>
      <c r="D58" s="4" t="s">
        <v>1</v>
      </c>
      <c r="E58" s="4">
        <v>5079</v>
      </c>
      <c r="F58" s="4">
        <v>34</v>
      </c>
      <c r="G58" s="4">
        <v>237820</v>
      </c>
      <c r="H58" s="4">
        <v>9992</v>
      </c>
      <c r="I58" s="4">
        <v>3365</v>
      </c>
      <c r="J58" s="4">
        <v>10262</v>
      </c>
      <c r="K58" s="5">
        <f t="shared" si="0"/>
        <v>272910</v>
      </c>
    </row>
    <row r="59" spans="1:14" ht="20.100000000000001" customHeight="1" x14ac:dyDescent="0.25">
      <c r="A59" s="3">
        <v>2021</v>
      </c>
      <c r="B59" s="4">
        <v>5602</v>
      </c>
      <c r="C59" s="4">
        <v>838</v>
      </c>
      <c r="D59" s="4" t="s">
        <v>1</v>
      </c>
      <c r="E59" s="4">
        <v>5025</v>
      </c>
      <c r="F59" s="4">
        <v>53</v>
      </c>
      <c r="G59" s="4">
        <v>261749</v>
      </c>
      <c r="H59" s="4">
        <v>10470</v>
      </c>
      <c r="I59" s="4">
        <v>4261</v>
      </c>
      <c r="J59" s="4">
        <v>11307</v>
      </c>
      <c r="K59" s="5">
        <f t="shared" si="0"/>
        <v>299305</v>
      </c>
    </row>
    <row r="60" spans="1:14" ht="20.100000000000001" customHeight="1" x14ac:dyDescent="0.25">
      <c r="A60" s="3">
        <v>2022</v>
      </c>
      <c r="B60" s="4">
        <v>5658</v>
      </c>
      <c r="C60" s="4">
        <v>901</v>
      </c>
      <c r="D60" s="4" t="s">
        <v>1</v>
      </c>
      <c r="E60" s="4">
        <v>4323</v>
      </c>
      <c r="F60" s="4">
        <v>7</v>
      </c>
      <c r="G60" s="4">
        <v>294184</v>
      </c>
      <c r="H60" s="4">
        <v>12716</v>
      </c>
      <c r="I60" s="4">
        <v>4638</v>
      </c>
      <c r="J60" s="4">
        <v>11769</v>
      </c>
      <c r="K60" s="5">
        <f t="shared" si="0"/>
        <v>334196</v>
      </c>
    </row>
    <row r="61" spans="1:14" ht="20.100000000000001" customHeight="1" x14ac:dyDescent="0.25">
      <c r="A61" s="3">
        <v>2023</v>
      </c>
      <c r="B61" s="4">
        <v>4811</v>
      </c>
      <c r="C61" s="4">
        <v>1004</v>
      </c>
      <c r="D61" s="4" t="s">
        <v>1</v>
      </c>
      <c r="E61" s="4">
        <v>4376</v>
      </c>
      <c r="F61" s="4">
        <v>38</v>
      </c>
      <c r="G61" s="4">
        <v>314317</v>
      </c>
      <c r="H61" s="4">
        <v>11767</v>
      </c>
      <c r="I61" s="4">
        <v>5420</v>
      </c>
      <c r="J61" s="4">
        <v>10162</v>
      </c>
      <c r="K61" s="5">
        <f t="shared" si="0"/>
        <v>351895</v>
      </c>
    </row>
    <row r="62" spans="1:14" ht="20.100000000000001" customHeight="1" x14ac:dyDescent="0.25">
      <c r="A62" s="3">
        <v>2024</v>
      </c>
      <c r="B62" s="4">
        <v>3731</v>
      </c>
      <c r="C62" s="4">
        <v>833</v>
      </c>
      <c r="D62" s="4" t="s">
        <v>1</v>
      </c>
      <c r="E62" s="4">
        <v>3867</v>
      </c>
      <c r="F62" s="4">
        <v>29</v>
      </c>
      <c r="G62" s="4">
        <v>305472</v>
      </c>
      <c r="H62" s="4">
        <v>10606</v>
      </c>
      <c r="I62" s="4">
        <v>5917</v>
      </c>
      <c r="J62" s="4">
        <v>9494</v>
      </c>
      <c r="K62" s="5">
        <f t="shared" si="0"/>
        <v>339949</v>
      </c>
    </row>
    <row r="63" spans="1:14" ht="20.100000000000001" customHeight="1" x14ac:dyDescent="0.25">
      <c r="A63" s="6" t="s">
        <v>0</v>
      </c>
      <c r="B63" s="7">
        <f>SUM(B6:B62)</f>
        <v>181231</v>
      </c>
      <c r="C63" s="7">
        <f>SUM(C6:C62)</f>
        <v>104473</v>
      </c>
      <c r="D63" s="7">
        <f t="shared" ref="D63" si="1">SUM(D6:D58)</f>
        <v>14667</v>
      </c>
      <c r="E63" s="7">
        <f t="shared" ref="E63:K63" si="2">SUM(E6:E62)</f>
        <v>269905</v>
      </c>
      <c r="F63" s="7">
        <f t="shared" si="2"/>
        <v>42865</v>
      </c>
      <c r="G63" s="7">
        <f t="shared" si="2"/>
        <v>5310303</v>
      </c>
      <c r="H63" s="7">
        <f t="shared" si="2"/>
        <v>399450</v>
      </c>
      <c r="I63" s="7">
        <f t="shared" si="2"/>
        <v>39792</v>
      </c>
      <c r="J63" s="7">
        <f t="shared" si="2"/>
        <v>305447</v>
      </c>
      <c r="K63" s="8">
        <f t="shared" si="2"/>
        <v>6668133</v>
      </c>
    </row>
  </sheetData>
  <mergeCells count="3">
    <mergeCell ref="B1:J1"/>
    <mergeCell ref="B2:J2"/>
    <mergeCell ref="B3:J3"/>
  </mergeCells>
  <conditionalFormatting sqref="A6:K62">
    <cfRule type="expression" dxfId="3" priority="1">
      <formula>ISEVEN(ROW())</formula>
    </cfRule>
  </conditionalFormatting>
  <pageMargins left="0.39370078740157483" right="0.39370078740157483" top="0.39370078740157483" bottom="0.39370078740157483" header="0.31496062992125984" footer="0.31496062992125984"/>
  <pageSetup paperSize="9" scale="68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"/>
  <sheetViews>
    <sheetView showGridLines="0" workbookViewId="0"/>
  </sheetViews>
  <sheetFormatPr defaultRowHeight="15" x14ac:dyDescent="0.25"/>
  <cols>
    <col min="1" max="11" width="12.7109375" style="1" customWidth="1"/>
    <col min="12" max="16384" width="9.140625" style="1"/>
  </cols>
  <sheetData>
    <row r="1" spans="1:11" ht="20.100000000000001" customHeight="1" x14ac:dyDescent="0.25">
      <c r="B1" s="12" t="s">
        <v>11</v>
      </c>
      <c r="C1" s="12"/>
      <c r="D1" s="12"/>
      <c r="E1" s="12"/>
      <c r="F1" s="12"/>
      <c r="G1" s="12"/>
      <c r="H1" s="12"/>
      <c r="I1" s="12"/>
      <c r="J1" s="12"/>
    </row>
    <row r="2" spans="1:11" ht="20.100000000000001" customHeight="1" x14ac:dyDescent="0.25">
      <c r="B2" s="12" t="s">
        <v>12</v>
      </c>
      <c r="C2" s="12"/>
      <c r="D2" s="12"/>
      <c r="E2" s="12"/>
      <c r="F2" s="12"/>
      <c r="G2" s="12"/>
      <c r="H2" s="12"/>
      <c r="I2" s="12"/>
      <c r="J2" s="12"/>
    </row>
    <row r="3" spans="1:11" ht="20.100000000000001" customHeight="1" x14ac:dyDescent="0.25">
      <c r="B3" s="12" t="str">
        <f>Inscritos!B3</f>
        <v>Animais inscritos de 1968 a 2024</v>
      </c>
      <c r="C3" s="12"/>
      <c r="D3" s="12"/>
      <c r="E3" s="12"/>
      <c r="F3" s="12"/>
      <c r="G3" s="12"/>
      <c r="H3" s="12"/>
      <c r="I3" s="12"/>
      <c r="J3" s="12"/>
    </row>
    <row r="4" spans="1:11" ht="20.100000000000001" customHeight="1" x14ac:dyDescent="0.25"/>
    <row r="5" spans="1:11" ht="20.100000000000001" customHeight="1" x14ac:dyDescent="0.25">
      <c r="A5" s="2" t="s">
        <v>10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16</v>
      </c>
      <c r="H5" s="2" t="s">
        <v>7</v>
      </c>
      <c r="I5" s="2" t="s">
        <v>8</v>
      </c>
      <c r="J5" s="2" t="s">
        <v>9</v>
      </c>
      <c r="K5" s="2" t="s">
        <v>0</v>
      </c>
    </row>
    <row r="6" spans="1:11" ht="20.100000000000001" customHeight="1" x14ac:dyDescent="0.25">
      <c r="A6" s="3" t="s">
        <v>13</v>
      </c>
      <c r="B6" s="4">
        <f>HLOOKUP(B5,Inscritos!$B$5:$J$63,COUNTA(Inscritos!$A$5:$A$63),FALSE)</f>
        <v>181231</v>
      </c>
      <c r="C6" s="4">
        <f>HLOOKUP(C5,Inscritos!$B$5:$J$63,COUNTA(Inscritos!$A$5:$A$63),FALSE)</f>
        <v>104473</v>
      </c>
      <c r="D6" s="4">
        <f>HLOOKUP(D5,Inscritos!$B$5:$J$63,COUNTA(Inscritos!$A$5:$A$63),FALSE)</f>
        <v>14667</v>
      </c>
      <c r="E6" s="4">
        <f>HLOOKUP(E5,Inscritos!$B$5:$J$63,COUNTA(Inscritos!$A$5:$A$63),FALSE)</f>
        <v>269905</v>
      </c>
      <c r="F6" s="4">
        <f>HLOOKUP(F5,Inscritos!$B$5:$J$63,COUNTA(Inscritos!$A$5:$A$63),FALSE)</f>
        <v>42865</v>
      </c>
      <c r="G6" s="4">
        <f>HLOOKUP(G5,Inscritos!$B$5:$J$63,COUNTA(Inscritos!$A$5:$A$63),FALSE)</f>
        <v>5310303</v>
      </c>
      <c r="H6" s="4">
        <f>HLOOKUP(H5,Inscritos!$B$5:$J$63,COUNTA(Inscritos!$A$5:$A$63),FALSE)</f>
        <v>399450</v>
      </c>
      <c r="I6" s="4">
        <f>HLOOKUP(I5,Inscritos!$B$5:$J$63,COUNTA(Inscritos!$A$5:$A$63),FALSE)</f>
        <v>39792</v>
      </c>
      <c r="J6" s="4">
        <f>HLOOKUP(J5,Inscritos!$B$5:$J$63,COUNTA(Inscritos!$A$5:$A$63),FALSE)</f>
        <v>305447</v>
      </c>
      <c r="K6" s="5">
        <f>SUM(B6:J6)</f>
        <v>6668133</v>
      </c>
    </row>
    <row r="7" spans="1:11" ht="20.100000000000001" customHeight="1" x14ac:dyDescent="0.25">
      <c r="A7" s="3" t="s">
        <v>14</v>
      </c>
      <c r="B7" s="9">
        <f>B6*100/$K$6</f>
        <v>2.7178672051082367</v>
      </c>
      <c r="C7" s="9">
        <f t="shared" ref="C7:J7" si="0">C6*100/$K$6</f>
        <v>1.5667503932510045</v>
      </c>
      <c r="D7" s="9">
        <f t="shared" si="0"/>
        <v>0.21995662054131193</v>
      </c>
      <c r="E7" s="9">
        <f t="shared" si="0"/>
        <v>4.0476847117476513</v>
      </c>
      <c r="F7" s="9">
        <f t="shared" si="0"/>
        <v>0.64283360874775597</v>
      </c>
      <c r="G7" s="9">
        <f t="shared" si="0"/>
        <v>79.637028835507635</v>
      </c>
      <c r="H7" s="9">
        <f t="shared" si="0"/>
        <v>5.9904324043926538</v>
      </c>
      <c r="I7" s="9">
        <f t="shared" si="0"/>
        <v>0.59674874511351228</v>
      </c>
      <c r="J7" s="9">
        <f t="shared" si="0"/>
        <v>4.5806974755902443</v>
      </c>
      <c r="K7" s="10">
        <f t="shared" ref="K7" si="1">SUM(B7:J7)</f>
        <v>100</v>
      </c>
    </row>
  </sheetData>
  <mergeCells count="3">
    <mergeCell ref="B1:J1"/>
    <mergeCell ref="B2:J2"/>
    <mergeCell ref="B3:J3"/>
  </mergeCells>
  <conditionalFormatting sqref="A6:K7">
    <cfRule type="expression" dxfId="2" priority="1">
      <formula>ISEVEN(ROW())</formula>
    </cfRule>
  </conditionalFormatting>
  <pageMargins left="0.39370078740157483" right="0.39370078740157483" top="0.39370078740157483" bottom="0.39370078740157483" header="0.31496062992125984" footer="0.31496062992125984"/>
  <pageSetup paperSize="9" scale="68" fitToHeight="0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5"/>
  <sheetViews>
    <sheetView showGridLines="0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1" width="12.7109375" style="1" customWidth="1"/>
    <col min="12" max="12" width="9.140625" style="1"/>
    <col min="13" max="13" width="10.140625" style="1" bestFit="1" customWidth="1"/>
    <col min="14" max="16384" width="9.140625" style="1"/>
  </cols>
  <sheetData>
    <row r="1" spans="1:11" ht="20.100000000000001" customHeight="1" x14ac:dyDescent="0.25">
      <c r="B1" s="12" t="s">
        <v>11</v>
      </c>
      <c r="C1" s="12"/>
      <c r="D1" s="12"/>
      <c r="E1" s="12"/>
      <c r="F1" s="12"/>
      <c r="G1" s="12"/>
      <c r="H1" s="12"/>
      <c r="I1" s="12"/>
      <c r="J1" s="12"/>
    </row>
    <row r="2" spans="1:11" ht="20.100000000000001" customHeight="1" x14ac:dyDescent="0.25">
      <c r="B2" s="12" t="s">
        <v>12</v>
      </c>
      <c r="C2" s="12"/>
      <c r="D2" s="12"/>
      <c r="E2" s="12"/>
      <c r="F2" s="12"/>
      <c r="G2" s="12"/>
      <c r="H2" s="12"/>
      <c r="I2" s="12"/>
      <c r="J2" s="12"/>
    </row>
    <row r="3" spans="1:11" ht="20.100000000000001" customHeight="1" x14ac:dyDescent="0.25">
      <c r="B3" s="12" t="str">
        <f>"Pesagens efetuadas de "&amp;MIN(A5:A55)&amp;" a "&amp;MAX(A5:A55)</f>
        <v>Pesagens efetuadas de 1976 a 2024</v>
      </c>
      <c r="C3" s="12"/>
      <c r="D3" s="12"/>
      <c r="E3" s="12"/>
      <c r="F3" s="12"/>
      <c r="G3" s="12"/>
      <c r="H3" s="12"/>
      <c r="I3" s="12"/>
      <c r="J3" s="12"/>
    </row>
    <row r="4" spans="1:11" ht="20.100000000000001" customHeight="1" x14ac:dyDescent="0.25"/>
    <row r="5" spans="1:11" ht="20.100000000000001" customHeight="1" x14ac:dyDescent="0.25">
      <c r="A5" s="2" t="s">
        <v>10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16</v>
      </c>
      <c r="H5" s="2" t="s">
        <v>7</v>
      </c>
      <c r="I5" s="2" t="s">
        <v>8</v>
      </c>
      <c r="J5" s="2" t="s">
        <v>9</v>
      </c>
      <c r="K5" s="2" t="s">
        <v>0</v>
      </c>
    </row>
    <row r="6" spans="1:11" ht="20.100000000000001" customHeight="1" x14ac:dyDescent="0.25">
      <c r="A6" s="3">
        <v>1976</v>
      </c>
      <c r="B6" s="4" t="s">
        <v>1</v>
      </c>
      <c r="C6" s="4">
        <v>7660</v>
      </c>
      <c r="D6" s="4">
        <v>6</v>
      </c>
      <c r="E6" s="4">
        <v>6400</v>
      </c>
      <c r="F6" s="4">
        <v>5550</v>
      </c>
      <c r="G6" s="4">
        <v>66144</v>
      </c>
      <c r="H6" s="4" t="s">
        <v>1</v>
      </c>
      <c r="I6" s="4" t="s">
        <v>1</v>
      </c>
      <c r="J6" s="4">
        <v>2066</v>
      </c>
      <c r="K6" s="5">
        <f>SUM(B6:J6)</f>
        <v>87826</v>
      </c>
    </row>
    <row r="7" spans="1:11" ht="20.100000000000001" customHeight="1" x14ac:dyDescent="0.25">
      <c r="A7" s="3">
        <v>1977</v>
      </c>
      <c r="B7" s="4" t="s">
        <v>1</v>
      </c>
      <c r="C7" s="4">
        <v>10931</v>
      </c>
      <c r="D7" s="4">
        <v>33</v>
      </c>
      <c r="E7" s="4">
        <v>13266</v>
      </c>
      <c r="F7" s="4">
        <v>7250</v>
      </c>
      <c r="G7" s="4">
        <v>122809</v>
      </c>
      <c r="H7" s="4" t="s">
        <v>1</v>
      </c>
      <c r="I7" s="4" t="s">
        <v>1</v>
      </c>
      <c r="J7" s="4">
        <v>5545</v>
      </c>
      <c r="K7" s="5">
        <f t="shared" ref="K7:K54" si="0">SUM(B7:J7)</f>
        <v>159834</v>
      </c>
    </row>
    <row r="8" spans="1:11" ht="20.100000000000001" customHeight="1" x14ac:dyDescent="0.25">
      <c r="A8" s="3">
        <v>1978</v>
      </c>
      <c r="B8" s="4" t="s">
        <v>1</v>
      </c>
      <c r="C8" s="4">
        <v>8350</v>
      </c>
      <c r="D8" s="4">
        <v>112</v>
      </c>
      <c r="E8" s="4">
        <v>13176</v>
      </c>
      <c r="F8" s="4">
        <v>5278</v>
      </c>
      <c r="G8" s="4">
        <v>131670</v>
      </c>
      <c r="H8" s="4" t="s">
        <v>1</v>
      </c>
      <c r="I8" s="4" t="s">
        <v>1</v>
      </c>
      <c r="J8" s="4">
        <v>6569</v>
      </c>
      <c r="K8" s="5">
        <f t="shared" si="0"/>
        <v>165155</v>
      </c>
    </row>
    <row r="9" spans="1:11" ht="20.100000000000001" customHeight="1" x14ac:dyDescent="0.25">
      <c r="A9" s="3">
        <v>1979</v>
      </c>
      <c r="B9" s="4" t="s">
        <v>1</v>
      </c>
      <c r="C9" s="4">
        <v>8243</v>
      </c>
      <c r="D9" s="4">
        <v>496</v>
      </c>
      <c r="E9" s="4">
        <v>14659</v>
      </c>
      <c r="F9" s="4">
        <v>5420</v>
      </c>
      <c r="G9" s="4">
        <v>115467</v>
      </c>
      <c r="H9" s="4" t="s">
        <v>1</v>
      </c>
      <c r="I9" s="4" t="s">
        <v>1</v>
      </c>
      <c r="J9" s="4">
        <v>7286</v>
      </c>
      <c r="K9" s="5">
        <f t="shared" si="0"/>
        <v>151571</v>
      </c>
    </row>
    <row r="10" spans="1:11" ht="20.100000000000001" customHeight="1" x14ac:dyDescent="0.25">
      <c r="A10" s="3">
        <v>1980</v>
      </c>
      <c r="B10" s="4" t="s">
        <v>1</v>
      </c>
      <c r="C10" s="4">
        <v>10156</v>
      </c>
      <c r="D10" s="4">
        <v>1123</v>
      </c>
      <c r="E10" s="4">
        <v>12758</v>
      </c>
      <c r="F10" s="4">
        <v>5292</v>
      </c>
      <c r="G10" s="4">
        <v>122438</v>
      </c>
      <c r="H10" s="4" t="s">
        <v>1</v>
      </c>
      <c r="I10" s="4">
        <v>13</v>
      </c>
      <c r="J10" s="4">
        <v>6408</v>
      </c>
      <c r="K10" s="5">
        <f t="shared" si="0"/>
        <v>158188</v>
      </c>
    </row>
    <row r="11" spans="1:11" ht="20.100000000000001" customHeight="1" x14ac:dyDescent="0.25">
      <c r="A11" s="3">
        <v>1981</v>
      </c>
      <c r="B11" s="4" t="s">
        <v>1</v>
      </c>
      <c r="C11" s="4">
        <v>10313</v>
      </c>
      <c r="D11" s="4">
        <v>1868</v>
      </c>
      <c r="E11" s="4">
        <v>14856</v>
      </c>
      <c r="F11" s="4">
        <v>5259</v>
      </c>
      <c r="G11" s="4">
        <v>124586</v>
      </c>
      <c r="H11" s="4" t="s">
        <v>1</v>
      </c>
      <c r="I11" s="4" t="s">
        <v>1</v>
      </c>
      <c r="J11" s="4">
        <v>7985</v>
      </c>
      <c r="K11" s="5">
        <f t="shared" si="0"/>
        <v>164867</v>
      </c>
    </row>
    <row r="12" spans="1:11" ht="20.100000000000001" customHeight="1" x14ac:dyDescent="0.25">
      <c r="A12" s="3">
        <v>1982</v>
      </c>
      <c r="B12" s="4" t="s">
        <v>1</v>
      </c>
      <c r="C12" s="4">
        <v>8014</v>
      </c>
      <c r="D12" s="4">
        <v>2126</v>
      </c>
      <c r="E12" s="4">
        <v>11716</v>
      </c>
      <c r="F12" s="4">
        <v>4605</v>
      </c>
      <c r="G12" s="4">
        <v>103550</v>
      </c>
      <c r="H12" s="4" t="s">
        <v>1</v>
      </c>
      <c r="I12" s="4" t="s">
        <v>1</v>
      </c>
      <c r="J12" s="4">
        <v>8568</v>
      </c>
      <c r="K12" s="5">
        <f t="shared" si="0"/>
        <v>138579</v>
      </c>
    </row>
    <row r="13" spans="1:11" ht="20.100000000000001" customHeight="1" x14ac:dyDescent="0.25">
      <c r="A13" s="3">
        <v>1983</v>
      </c>
      <c r="B13" s="4" t="s">
        <v>1</v>
      </c>
      <c r="C13" s="4">
        <v>9423</v>
      </c>
      <c r="D13" s="4" t="s">
        <v>1</v>
      </c>
      <c r="E13" s="4">
        <v>9681</v>
      </c>
      <c r="F13" s="4">
        <v>3889</v>
      </c>
      <c r="G13" s="4">
        <v>93448</v>
      </c>
      <c r="H13" s="4" t="s">
        <v>1</v>
      </c>
      <c r="I13" s="4" t="s">
        <v>1</v>
      </c>
      <c r="J13" s="4">
        <v>7586</v>
      </c>
      <c r="K13" s="5">
        <f t="shared" si="0"/>
        <v>124027</v>
      </c>
    </row>
    <row r="14" spans="1:11" ht="20.100000000000001" customHeight="1" x14ac:dyDescent="0.25">
      <c r="A14" s="3">
        <v>1984</v>
      </c>
      <c r="B14" s="4" t="s">
        <v>1</v>
      </c>
      <c r="C14" s="4">
        <v>11007</v>
      </c>
      <c r="D14" s="4" t="s">
        <v>1</v>
      </c>
      <c r="E14" s="4">
        <v>11194</v>
      </c>
      <c r="F14" s="4">
        <v>4474</v>
      </c>
      <c r="G14" s="4">
        <v>95593</v>
      </c>
      <c r="H14" s="4" t="s">
        <v>1</v>
      </c>
      <c r="I14" s="4">
        <v>8</v>
      </c>
      <c r="J14" s="4">
        <v>7303</v>
      </c>
      <c r="K14" s="5">
        <f t="shared" si="0"/>
        <v>129579</v>
      </c>
    </row>
    <row r="15" spans="1:11" ht="20.100000000000001" customHeight="1" x14ac:dyDescent="0.25">
      <c r="A15" s="3">
        <v>1985</v>
      </c>
      <c r="B15" s="4" t="s">
        <v>1</v>
      </c>
      <c r="C15" s="4">
        <v>9466</v>
      </c>
      <c r="D15" s="4">
        <v>3362</v>
      </c>
      <c r="E15" s="4">
        <v>13373</v>
      </c>
      <c r="F15" s="4">
        <v>6464</v>
      </c>
      <c r="G15" s="4">
        <v>128502</v>
      </c>
      <c r="H15" s="4" t="s">
        <v>1</v>
      </c>
      <c r="I15" s="4">
        <v>29</v>
      </c>
      <c r="J15" s="4">
        <v>7607</v>
      </c>
      <c r="K15" s="5">
        <f t="shared" si="0"/>
        <v>168803</v>
      </c>
    </row>
    <row r="16" spans="1:11" ht="20.100000000000001" customHeight="1" x14ac:dyDescent="0.25">
      <c r="A16" s="3">
        <v>1986</v>
      </c>
      <c r="B16" s="4" t="s">
        <v>1</v>
      </c>
      <c r="C16" s="4">
        <v>10382</v>
      </c>
      <c r="D16" s="4">
        <v>3905</v>
      </c>
      <c r="E16" s="4">
        <v>14096</v>
      </c>
      <c r="F16" s="4">
        <v>7396</v>
      </c>
      <c r="G16" s="4">
        <v>131913</v>
      </c>
      <c r="H16" s="4" t="s">
        <v>1</v>
      </c>
      <c r="I16" s="4">
        <v>38</v>
      </c>
      <c r="J16" s="4">
        <v>8857</v>
      </c>
      <c r="K16" s="5">
        <f t="shared" si="0"/>
        <v>176587</v>
      </c>
    </row>
    <row r="17" spans="1:11" ht="20.100000000000001" customHeight="1" x14ac:dyDescent="0.25">
      <c r="A17" s="3">
        <v>1987</v>
      </c>
      <c r="B17" s="4" t="s">
        <v>1</v>
      </c>
      <c r="C17" s="4">
        <v>15288</v>
      </c>
      <c r="D17" s="4">
        <v>5772</v>
      </c>
      <c r="E17" s="4">
        <v>20871</v>
      </c>
      <c r="F17" s="4">
        <v>9792</v>
      </c>
      <c r="G17" s="4">
        <v>170974</v>
      </c>
      <c r="H17" s="4">
        <v>7115</v>
      </c>
      <c r="I17" s="4">
        <v>218</v>
      </c>
      <c r="J17" s="4">
        <v>11929</v>
      </c>
      <c r="K17" s="5">
        <f t="shared" si="0"/>
        <v>241959</v>
      </c>
    </row>
    <row r="18" spans="1:11" ht="20.100000000000001" customHeight="1" x14ac:dyDescent="0.25">
      <c r="A18" s="3">
        <v>1988</v>
      </c>
      <c r="B18" s="4" t="s">
        <v>1</v>
      </c>
      <c r="C18" s="4">
        <v>15344</v>
      </c>
      <c r="D18" s="4">
        <v>6178</v>
      </c>
      <c r="E18" s="4">
        <v>16496</v>
      </c>
      <c r="F18" s="4">
        <v>10663</v>
      </c>
      <c r="G18" s="4">
        <v>207339</v>
      </c>
      <c r="H18" s="4">
        <v>33307</v>
      </c>
      <c r="I18" s="4">
        <v>355</v>
      </c>
      <c r="J18" s="4">
        <v>18252</v>
      </c>
      <c r="K18" s="5">
        <f t="shared" si="0"/>
        <v>307934</v>
      </c>
    </row>
    <row r="19" spans="1:11" ht="20.100000000000001" customHeight="1" x14ac:dyDescent="0.25">
      <c r="A19" s="3">
        <v>1989</v>
      </c>
      <c r="B19" s="4" t="s">
        <v>1</v>
      </c>
      <c r="C19" s="4">
        <v>13869</v>
      </c>
      <c r="D19" s="4">
        <v>6978</v>
      </c>
      <c r="E19" s="4">
        <v>15791</v>
      </c>
      <c r="F19" s="4">
        <v>8424</v>
      </c>
      <c r="G19" s="4">
        <v>218914</v>
      </c>
      <c r="H19" s="4">
        <v>31992</v>
      </c>
      <c r="I19" s="4">
        <v>45</v>
      </c>
      <c r="J19" s="4">
        <v>21103</v>
      </c>
      <c r="K19" s="5">
        <f t="shared" si="0"/>
        <v>317116</v>
      </c>
    </row>
    <row r="20" spans="1:11" ht="20.100000000000001" customHeight="1" x14ac:dyDescent="0.25">
      <c r="A20" s="3">
        <v>1990</v>
      </c>
      <c r="B20" s="4" t="s">
        <v>1</v>
      </c>
      <c r="C20" s="4">
        <v>12002</v>
      </c>
      <c r="D20" s="4">
        <v>5556</v>
      </c>
      <c r="E20" s="4">
        <v>13265</v>
      </c>
      <c r="F20" s="4">
        <v>9271</v>
      </c>
      <c r="G20" s="4">
        <v>200493</v>
      </c>
      <c r="H20" s="4">
        <v>27034</v>
      </c>
      <c r="I20" s="4">
        <v>152</v>
      </c>
      <c r="J20" s="4">
        <v>17584</v>
      </c>
      <c r="K20" s="5">
        <f t="shared" si="0"/>
        <v>285357</v>
      </c>
    </row>
    <row r="21" spans="1:11" ht="20.100000000000001" customHeight="1" x14ac:dyDescent="0.25">
      <c r="A21" s="3">
        <v>1991</v>
      </c>
      <c r="B21" s="4" t="s">
        <v>1</v>
      </c>
      <c r="C21" s="4">
        <v>13211</v>
      </c>
      <c r="D21" s="4">
        <v>5142</v>
      </c>
      <c r="E21" s="4">
        <v>16847</v>
      </c>
      <c r="F21" s="4">
        <v>9290</v>
      </c>
      <c r="G21" s="4">
        <v>208714</v>
      </c>
      <c r="H21" s="4">
        <v>31856</v>
      </c>
      <c r="I21" s="4">
        <v>223</v>
      </c>
      <c r="J21" s="4">
        <v>19649</v>
      </c>
      <c r="K21" s="5">
        <f t="shared" si="0"/>
        <v>304932</v>
      </c>
    </row>
    <row r="22" spans="1:11" ht="20.100000000000001" customHeight="1" x14ac:dyDescent="0.25">
      <c r="A22" s="3">
        <v>1992</v>
      </c>
      <c r="B22" s="4" t="s">
        <v>1</v>
      </c>
      <c r="C22" s="4">
        <v>11612</v>
      </c>
      <c r="D22" s="4">
        <v>3835</v>
      </c>
      <c r="E22" s="4">
        <v>12670</v>
      </c>
      <c r="F22" s="4">
        <v>7039</v>
      </c>
      <c r="G22" s="4">
        <v>203327</v>
      </c>
      <c r="H22" s="4">
        <v>32016</v>
      </c>
      <c r="I22" s="4">
        <v>348</v>
      </c>
      <c r="J22" s="4">
        <v>18651</v>
      </c>
      <c r="K22" s="5">
        <f t="shared" si="0"/>
        <v>289498</v>
      </c>
    </row>
    <row r="23" spans="1:11" ht="20.100000000000001" customHeight="1" x14ac:dyDescent="0.25">
      <c r="A23" s="3">
        <v>1993</v>
      </c>
      <c r="B23" s="4" t="s">
        <v>1</v>
      </c>
      <c r="C23" s="4">
        <v>8341</v>
      </c>
      <c r="D23" s="4">
        <v>3464</v>
      </c>
      <c r="E23" s="4">
        <v>10851</v>
      </c>
      <c r="F23" s="4">
        <v>5044</v>
      </c>
      <c r="G23" s="4">
        <v>189475</v>
      </c>
      <c r="H23" s="4">
        <v>31756</v>
      </c>
      <c r="I23" s="4">
        <v>127</v>
      </c>
      <c r="J23" s="4">
        <v>18501</v>
      </c>
      <c r="K23" s="5">
        <f t="shared" si="0"/>
        <v>267559</v>
      </c>
    </row>
    <row r="24" spans="1:11" ht="20.100000000000001" customHeight="1" x14ac:dyDescent="0.25">
      <c r="A24" s="3">
        <v>1994</v>
      </c>
      <c r="B24" s="4" t="s">
        <v>1</v>
      </c>
      <c r="C24" s="4">
        <v>6815</v>
      </c>
      <c r="D24" s="4">
        <v>2634</v>
      </c>
      <c r="E24" s="4">
        <v>10927</v>
      </c>
      <c r="F24" s="4">
        <v>3053</v>
      </c>
      <c r="G24" s="4">
        <v>188926</v>
      </c>
      <c r="H24" s="4">
        <v>30784</v>
      </c>
      <c r="I24" s="4">
        <v>140</v>
      </c>
      <c r="J24" s="4">
        <v>17579</v>
      </c>
      <c r="K24" s="5">
        <f t="shared" si="0"/>
        <v>260858</v>
      </c>
    </row>
    <row r="25" spans="1:11" ht="20.100000000000001" customHeight="1" x14ac:dyDescent="0.25">
      <c r="A25" s="3">
        <v>1995</v>
      </c>
      <c r="B25" s="4" t="s">
        <v>1</v>
      </c>
      <c r="C25" s="4">
        <v>7220</v>
      </c>
      <c r="D25" s="4">
        <v>2202</v>
      </c>
      <c r="E25" s="4">
        <v>14300</v>
      </c>
      <c r="F25" s="4">
        <v>7852</v>
      </c>
      <c r="G25" s="4">
        <v>219904</v>
      </c>
      <c r="H25" s="4">
        <v>41589</v>
      </c>
      <c r="I25" s="4">
        <v>300</v>
      </c>
      <c r="J25" s="4">
        <v>18817</v>
      </c>
      <c r="K25" s="5">
        <f t="shared" si="0"/>
        <v>312184</v>
      </c>
    </row>
    <row r="26" spans="1:11" ht="20.100000000000001" customHeight="1" x14ac:dyDescent="0.25">
      <c r="A26" s="3">
        <v>1996</v>
      </c>
      <c r="B26" s="4" t="s">
        <v>1</v>
      </c>
      <c r="C26" s="4">
        <v>5707</v>
      </c>
      <c r="D26" s="4">
        <v>1387</v>
      </c>
      <c r="E26" s="4">
        <v>15550</v>
      </c>
      <c r="F26" s="4">
        <v>2807</v>
      </c>
      <c r="G26" s="4">
        <v>249534</v>
      </c>
      <c r="H26" s="4">
        <v>42867</v>
      </c>
      <c r="I26" s="4">
        <v>11</v>
      </c>
      <c r="J26" s="4">
        <v>21073</v>
      </c>
      <c r="K26" s="5">
        <f t="shared" si="0"/>
        <v>338936</v>
      </c>
    </row>
    <row r="27" spans="1:11" ht="20.100000000000001" customHeight="1" x14ac:dyDescent="0.25">
      <c r="A27" s="3">
        <v>1997</v>
      </c>
      <c r="B27" s="4">
        <v>1274</v>
      </c>
      <c r="C27" s="4">
        <v>5368</v>
      </c>
      <c r="D27" s="4">
        <v>1432</v>
      </c>
      <c r="E27" s="4">
        <v>16036</v>
      </c>
      <c r="F27" s="4">
        <v>2331</v>
      </c>
      <c r="G27" s="4">
        <v>237937</v>
      </c>
      <c r="H27" s="4">
        <v>47246</v>
      </c>
      <c r="I27" s="4">
        <v>35</v>
      </c>
      <c r="J27" s="4">
        <v>16983</v>
      </c>
      <c r="K27" s="5">
        <f t="shared" si="0"/>
        <v>328642</v>
      </c>
    </row>
    <row r="28" spans="1:11" ht="20.100000000000001" customHeight="1" x14ac:dyDescent="0.25">
      <c r="A28" s="3">
        <v>1998</v>
      </c>
      <c r="B28" s="4">
        <v>1538</v>
      </c>
      <c r="C28" s="4">
        <v>5156</v>
      </c>
      <c r="D28" s="4">
        <v>637</v>
      </c>
      <c r="E28" s="4">
        <v>16685</v>
      </c>
      <c r="F28" s="4">
        <v>5705</v>
      </c>
      <c r="G28" s="4">
        <v>229144</v>
      </c>
      <c r="H28" s="4">
        <v>55126</v>
      </c>
      <c r="I28" s="4" t="s">
        <v>1</v>
      </c>
      <c r="J28" s="4">
        <v>22265</v>
      </c>
      <c r="K28" s="5">
        <f t="shared" si="0"/>
        <v>336256</v>
      </c>
    </row>
    <row r="29" spans="1:11" ht="20.100000000000001" customHeight="1" x14ac:dyDescent="0.25">
      <c r="A29" s="3">
        <v>1999</v>
      </c>
      <c r="B29" s="4">
        <v>1001</v>
      </c>
      <c r="C29" s="4">
        <v>4316</v>
      </c>
      <c r="D29" s="4">
        <v>314</v>
      </c>
      <c r="E29" s="4">
        <v>14447</v>
      </c>
      <c r="F29" s="4">
        <v>1530</v>
      </c>
      <c r="G29" s="4">
        <v>190246</v>
      </c>
      <c r="H29" s="4">
        <v>36161</v>
      </c>
      <c r="I29" s="4" t="s">
        <v>1</v>
      </c>
      <c r="J29" s="4">
        <v>16358</v>
      </c>
      <c r="K29" s="5">
        <f t="shared" si="0"/>
        <v>264373</v>
      </c>
    </row>
    <row r="30" spans="1:11" ht="20.100000000000001" customHeight="1" x14ac:dyDescent="0.25">
      <c r="A30" s="3">
        <v>2000</v>
      </c>
      <c r="B30" s="4">
        <v>1651</v>
      </c>
      <c r="C30" s="4">
        <v>2128</v>
      </c>
      <c r="D30" s="4">
        <v>114</v>
      </c>
      <c r="E30" s="4">
        <v>8728</v>
      </c>
      <c r="F30" s="4">
        <v>636</v>
      </c>
      <c r="G30" s="4">
        <v>124772</v>
      </c>
      <c r="H30" s="4">
        <v>33222</v>
      </c>
      <c r="I30" s="4" t="s">
        <v>1</v>
      </c>
      <c r="J30" s="4">
        <v>12885</v>
      </c>
      <c r="K30" s="5">
        <f t="shared" si="0"/>
        <v>184136</v>
      </c>
    </row>
    <row r="31" spans="1:11" ht="20.100000000000001" customHeight="1" x14ac:dyDescent="0.25">
      <c r="A31" s="3">
        <v>2001</v>
      </c>
      <c r="B31" s="4">
        <v>2226</v>
      </c>
      <c r="C31" s="4">
        <v>2231</v>
      </c>
      <c r="D31" s="4">
        <v>141</v>
      </c>
      <c r="E31" s="4">
        <v>10265</v>
      </c>
      <c r="F31" s="4">
        <v>615</v>
      </c>
      <c r="G31" s="4">
        <v>112719</v>
      </c>
      <c r="H31" s="4">
        <v>39098</v>
      </c>
      <c r="I31" s="4" t="s">
        <v>1</v>
      </c>
      <c r="J31" s="4">
        <v>11803</v>
      </c>
      <c r="K31" s="5">
        <f t="shared" si="0"/>
        <v>179098</v>
      </c>
    </row>
    <row r="32" spans="1:11" ht="20.100000000000001" customHeight="1" x14ac:dyDescent="0.25">
      <c r="A32" s="3">
        <v>2002</v>
      </c>
      <c r="B32" s="4">
        <v>3832</v>
      </c>
      <c r="C32" s="4">
        <v>2535</v>
      </c>
      <c r="D32" s="4">
        <v>198</v>
      </c>
      <c r="E32" s="4">
        <v>15500</v>
      </c>
      <c r="F32" s="4">
        <v>440</v>
      </c>
      <c r="G32" s="4">
        <v>139985</v>
      </c>
      <c r="H32" s="4">
        <v>41238</v>
      </c>
      <c r="I32" s="4">
        <v>122</v>
      </c>
      <c r="J32" s="4">
        <v>15832</v>
      </c>
      <c r="K32" s="5">
        <f t="shared" si="0"/>
        <v>219682</v>
      </c>
    </row>
    <row r="33" spans="1:11" ht="20.100000000000001" customHeight="1" x14ac:dyDescent="0.25">
      <c r="A33" s="3">
        <v>2003</v>
      </c>
      <c r="B33" s="4">
        <v>9201</v>
      </c>
      <c r="C33" s="4">
        <v>4285</v>
      </c>
      <c r="D33" s="4">
        <v>236</v>
      </c>
      <c r="E33" s="4">
        <v>27679</v>
      </c>
      <c r="F33" s="4">
        <v>305</v>
      </c>
      <c r="G33" s="4">
        <v>274928</v>
      </c>
      <c r="H33" s="4">
        <v>60709</v>
      </c>
      <c r="I33" s="4">
        <v>273</v>
      </c>
      <c r="J33" s="4">
        <v>28569</v>
      </c>
      <c r="K33" s="5">
        <f t="shared" si="0"/>
        <v>406185</v>
      </c>
    </row>
    <row r="34" spans="1:11" ht="20.100000000000001" customHeight="1" x14ac:dyDescent="0.25">
      <c r="A34" s="3">
        <v>2004</v>
      </c>
      <c r="B34" s="4">
        <v>16566</v>
      </c>
      <c r="C34" s="4">
        <v>5873</v>
      </c>
      <c r="D34" s="4">
        <v>132</v>
      </c>
      <c r="E34" s="4">
        <v>35157</v>
      </c>
      <c r="F34" s="4">
        <v>552</v>
      </c>
      <c r="G34" s="4">
        <v>404867</v>
      </c>
      <c r="H34" s="4">
        <v>70691</v>
      </c>
      <c r="I34" s="4">
        <v>262</v>
      </c>
      <c r="J34" s="4">
        <v>34750</v>
      </c>
      <c r="K34" s="5">
        <f t="shared" si="0"/>
        <v>568850</v>
      </c>
    </row>
    <row r="35" spans="1:11" ht="20.100000000000001" customHeight="1" x14ac:dyDescent="0.25">
      <c r="A35" s="3">
        <v>2005</v>
      </c>
      <c r="B35" s="4">
        <v>26282</v>
      </c>
      <c r="C35" s="4">
        <v>7869</v>
      </c>
      <c r="D35" s="4">
        <v>163</v>
      </c>
      <c r="E35" s="4">
        <v>41717</v>
      </c>
      <c r="F35" s="4">
        <v>742</v>
      </c>
      <c r="G35" s="4">
        <v>509319</v>
      </c>
      <c r="H35" s="4">
        <v>75419</v>
      </c>
      <c r="I35" s="4">
        <v>175</v>
      </c>
      <c r="J35" s="4">
        <v>38139</v>
      </c>
      <c r="K35" s="5">
        <f t="shared" si="0"/>
        <v>699825</v>
      </c>
    </row>
    <row r="36" spans="1:11" ht="20.100000000000001" customHeight="1" x14ac:dyDescent="0.25">
      <c r="A36" s="3">
        <v>2006</v>
      </c>
      <c r="B36" s="4">
        <v>38709</v>
      </c>
      <c r="C36" s="4">
        <v>7470</v>
      </c>
      <c r="D36" s="4">
        <v>60</v>
      </c>
      <c r="E36" s="4">
        <v>45433</v>
      </c>
      <c r="F36" s="4">
        <v>988</v>
      </c>
      <c r="G36" s="4">
        <v>522338</v>
      </c>
      <c r="H36" s="4">
        <v>73508</v>
      </c>
      <c r="I36" s="4">
        <v>547</v>
      </c>
      <c r="J36" s="4">
        <v>39636</v>
      </c>
      <c r="K36" s="5">
        <f t="shared" si="0"/>
        <v>728689</v>
      </c>
    </row>
    <row r="37" spans="1:11" ht="20.100000000000001" customHeight="1" x14ac:dyDescent="0.25">
      <c r="A37" s="3">
        <v>2007</v>
      </c>
      <c r="B37" s="4">
        <v>49474</v>
      </c>
      <c r="C37" s="4">
        <v>8446</v>
      </c>
      <c r="D37" s="4">
        <v>109</v>
      </c>
      <c r="E37" s="4">
        <v>48296</v>
      </c>
      <c r="F37" s="4">
        <v>755</v>
      </c>
      <c r="G37" s="4">
        <v>484812</v>
      </c>
      <c r="H37" s="4">
        <v>63336</v>
      </c>
      <c r="I37" s="4">
        <v>592</v>
      </c>
      <c r="J37" s="4">
        <v>39798</v>
      </c>
      <c r="K37" s="5">
        <f t="shared" si="0"/>
        <v>695618</v>
      </c>
    </row>
    <row r="38" spans="1:11" ht="20.100000000000001" customHeight="1" x14ac:dyDescent="0.25">
      <c r="A38" s="3">
        <v>2008</v>
      </c>
      <c r="B38" s="4">
        <v>56950</v>
      </c>
      <c r="C38" s="4">
        <v>10199</v>
      </c>
      <c r="D38" s="4">
        <v>132</v>
      </c>
      <c r="E38" s="4">
        <v>47878</v>
      </c>
      <c r="F38" s="4">
        <v>665</v>
      </c>
      <c r="G38" s="4">
        <v>511301</v>
      </c>
      <c r="H38" s="4">
        <v>59078</v>
      </c>
      <c r="I38" s="4">
        <v>827</v>
      </c>
      <c r="J38" s="4">
        <v>45268</v>
      </c>
      <c r="K38" s="5">
        <f t="shared" si="0"/>
        <v>732298</v>
      </c>
    </row>
    <row r="39" spans="1:11" ht="20.100000000000001" customHeight="1" x14ac:dyDescent="0.25">
      <c r="A39" s="3">
        <v>2009</v>
      </c>
      <c r="B39" s="4">
        <v>56406</v>
      </c>
      <c r="C39" s="4">
        <v>13139</v>
      </c>
      <c r="D39" s="4">
        <v>99</v>
      </c>
      <c r="E39" s="4">
        <v>49665</v>
      </c>
      <c r="F39" s="4">
        <v>485</v>
      </c>
      <c r="G39" s="4">
        <v>579154</v>
      </c>
      <c r="H39" s="4">
        <v>53879</v>
      </c>
      <c r="I39" s="4">
        <v>1619</v>
      </c>
      <c r="J39" s="4">
        <v>43058</v>
      </c>
      <c r="K39" s="5">
        <f t="shared" si="0"/>
        <v>797504</v>
      </c>
    </row>
    <row r="40" spans="1:11" ht="20.100000000000001" customHeight="1" x14ac:dyDescent="0.25">
      <c r="A40" s="3">
        <v>2010</v>
      </c>
      <c r="B40" s="4">
        <v>61168</v>
      </c>
      <c r="C40" s="4">
        <v>12348</v>
      </c>
      <c r="D40" s="4">
        <v>80</v>
      </c>
      <c r="E40" s="4">
        <v>55043</v>
      </c>
      <c r="F40" s="4">
        <v>444</v>
      </c>
      <c r="G40" s="4">
        <v>687104</v>
      </c>
      <c r="H40" s="4">
        <v>55257</v>
      </c>
      <c r="I40" s="4">
        <v>2669</v>
      </c>
      <c r="J40" s="4">
        <v>45468</v>
      </c>
      <c r="K40" s="5">
        <f t="shared" si="0"/>
        <v>919581</v>
      </c>
    </row>
    <row r="41" spans="1:11" ht="20.100000000000001" customHeight="1" x14ac:dyDescent="0.25">
      <c r="A41" s="3">
        <v>2011</v>
      </c>
      <c r="B41" s="4">
        <v>59711</v>
      </c>
      <c r="C41" s="4">
        <v>11731</v>
      </c>
      <c r="D41" s="4">
        <v>47</v>
      </c>
      <c r="E41" s="4">
        <v>57270</v>
      </c>
      <c r="F41" s="4">
        <v>371</v>
      </c>
      <c r="G41" s="4">
        <v>762060</v>
      </c>
      <c r="H41" s="4">
        <v>64932</v>
      </c>
      <c r="I41" s="4">
        <v>2412</v>
      </c>
      <c r="J41" s="4">
        <v>48322</v>
      </c>
      <c r="K41" s="5">
        <f t="shared" si="0"/>
        <v>1006856</v>
      </c>
    </row>
    <row r="42" spans="1:11" ht="20.100000000000001" customHeight="1" x14ac:dyDescent="0.25">
      <c r="A42" s="3">
        <v>2012</v>
      </c>
      <c r="B42" s="4">
        <v>58865</v>
      </c>
      <c r="C42" s="4">
        <v>8564</v>
      </c>
      <c r="D42" s="4">
        <v>31</v>
      </c>
      <c r="E42" s="4">
        <v>49121</v>
      </c>
      <c r="F42" s="4">
        <v>299</v>
      </c>
      <c r="G42" s="4">
        <v>785610</v>
      </c>
      <c r="H42" s="4">
        <v>59253</v>
      </c>
      <c r="I42" s="4">
        <v>3600</v>
      </c>
      <c r="J42" s="4">
        <v>49447</v>
      </c>
      <c r="K42" s="5">
        <f t="shared" si="0"/>
        <v>1014790</v>
      </c>
    </row>
    <row r="43" spans="1:11" ht="20.100000000000001" customHeight="1" x14ac:dyDescent="0.25">
      <c r="A43" s="3">
        <v>2013</v>
      </c>
      <c r="B43" s="4">
        <v>44084</v>
      </c>
      <c r="C43" s="4">
        <v>7410</v>
      </c>
      <c r="D43" s="4">
        <v>10</v>
      </c>
      <c r="E43" s="4">
        <v>45114</v>
      </c>
      <c r="F43" s="4">
        <v>198</v>
      </c>
      <c r="G43" s="4">
        <v>796788</v>
      </c>
      <c r="H43" s="4">
        <v>49313</v>
      </c>
      <c r="I43" s="4">
        <v>4211</v>
      </c>
      <c r="J43" s="4">
        <v>42439</v>
      </c>
      <c r="K43" s="5">
        <f t="shared" si="0"/>
        <v>989567</v>
      </c>
    </row>
    <row r="44" spans="1:11" ht="20.100000000000001" customHeight="1" x14ac:dyDescent="0.25">
      <c r="A44" s="3">
        <v>2014</v>
      </c>
      <c r="B44" s="4">
        <v>34394</v>
      </c>
      <c r="C44" s="4">
        <v>5150</v>
      </c>
      <c r="D44" s="4">
        <v>8</v>
      </c>
      <c r="E44" s="4">
        <v>39748</v>
      </c>
      <c r="F44" s="4">
        <v>103</v>
      </c>
      <c r="G44" s="4">
        <v>761799</v>
      </c>
      <c r="H44" s="4">
        <v>45667</v>
      </c>
      <c r="I44" s="4">
        <v>3422</v>
      </c>
      <c r="J44" s="4">
        <v>42498</v>
      </c>
      <c r="K44" s="5">
        <f t="shared" si="0"/>
        <v>932789</v>
      </c>
    </row>
    <row r="45" spans="1:11" ht="20.100000000000001" customHeight="1" x14ac:dyDescent="0.25">
      <c r="A45" s="3">
        <v>2015</v>
      </c>
      <c r="B45" s="4">
        <v>27939</v>
      </c>
      <c r="C45" s="4">
        <v>4019</v>
      </c>
      <c r="D45" s="4">
        <v>5</v>
      </c>
      <c r="E45" s="4">
        <v>34673</v>
      </c>
      <c r="F45" s="4">
        <v>237</v>
      </c>
      <c r="G45" s="4">
        <v>780881</v>
      </c>
      <c r="H45" s="4">
        <v>44805</v>
      </c>
      <c r="I45" s="4">
        <v>4048</v>
      </c>
      <c r="J45" s="4">
        <v>44242</v>
      </c>
      <c r="K45" s="5">
        <f t="shared" si="0"/>
        <v>940849</v>
      </c>
    </row>
    <row r="46" spans="1:11" ht="20.100000000000001" customHeight="1" x14ac:dyDescent="0.25">
      <c r="A46" s="3">
        <v>2016</v>
      </c>
      <c r="B46" s="4">
        <v>26436</v>
      </c>
      <c r="C46" s="4">
        <v>3599</v>
      </c>
      <c r="D46" s="4" t="s">
        <v>1</v>
      </c>
      <c r="E46" s="4">
        <v>31827</v>
      </c>
      <c r="F46" s="4">
        <v>284</v>
      </c>
      <c r="G46" s="4">
        <v>889997</v>
      </c>
      <c r="H46" s="4">
        <v>44775</v>
      </c>
      <c r="I46" s="4">
        <v>6713</v>
      </c>
      <c r="J46" s="4">
        <v>47857</v>
      </c>
      <c r="K46" s="5">
        <f t="shared" si="0"/>
        <v>1051488</v>
      </c>
    </row>
    <row r="47" spans="1:11" ht="20.100000000000001" customHeight="1" x14ac:dyDescent="0.25">
      <c r="A47" s="3">
        <v>2017</v>
      </c>
      <c r="B47" s="4">
        <v>26079</v>
      </c>
      <c r="C47" s="4">
        <v>3833</v>
      </c>
      <c r="D47" s="4">
        <v>1</v>
      </c>
      <c r="E47" s="4">
        <v>29217</v>
      </c>
      <c r="F47" s="4">
        <v>59</v>
      </c>
      <c r="G47" s="4">
        <v>904367</v>
      </c>
      <c r="H47" s="4">
        <v>43715</v>
      </c>
      <c r="I47" s="4">
        <v>9113</v>
      </c>
      <c r="J47" s="4">
        <v>46868</v>
      </c>
      <c r="K47" s="5">
        <f t="shared" si="0"/>
        <v>1063252</v>
      </c>
    </row>
    <row r="48" spans="1:11" ht="20.100000000000001" customHeight="1" x14ac:dyDescent="0.25">
      <c r="A48" s="3">
        <v>2018</v>
      </c>
      <c r="B48" s="4">
        <v>26535</v>
      </c>
      <c r="C48" s="4">
        <v>3971</v>
      </c>
      <c r="D48" s="4">
        <v>3</v>
      </c>
      <c r="E48" s="4">
        <v>29218</v>
      </c>
      <c r="F48" s="4">
        <v>91</v>
      </c>
      <c r="G48" s="4">
        <v>1171162</v>
      </c>
      <c r="H48" s="4">
        <v>53899</v>
      </c>
      <c r="I48" s="4">
        <v>12015</v>
      </c>
      <c r="J48" s="4">
        <v>51648</v>
      </c>
      <c r="K48" s="5">
        <f t="shared" si="0"/>
        <v>1348542</v>
      </c>
    </row>
    <row r="49" spans="1:13" ht="20.100000000000001" customHeight="1" x14ac:dyDescent="0.25">
      <c r="A49" s="3">
        <v>2019</v>
      </c>
      <c r="B49" s="4">
        <v>21096</v>
      </c>
      <c r="C49" s="4">
        <v>2977</v>
      </c>
      <c r="D49" s="4" t="s">
        <v>1</v>
      </c>
      <c r="E49" s="4">
        <v>20783</v>
      </c>
      <c r="F49" s="4">
        <v>77</v>
      </c>
      <c r="G49" s="4">
        <v>914971</v>
      </c>
      <c r="H49" s="4">
        <v>45386</v>
      </c>
      <c r="I49" s="4">
        <v>11236</v>
      </c>
      <c r="J49" s="4">
        <v>40070</v>
      </c>
      <c r="K49" s="5">
        <f t="shared" si="0"/>
        <v>1056596</v>
      </c>
    </row>
    <row r="50" spans="1:13" ht="20.100000000000001" customHeight="1" x14ac:dyDescent="0.25">
      <c r="A50" s="3">
        <v>2020</v>
      </c>
      <c r="B50" s="4">
        <v>20702</v>
      </c>
      <c r="C50" s="4">
        <v>3930</v>
      </c>
      <c r="D50" s="4" t="s">
        <v>1</v>
      </c>
      <c r="E50" s="4">
        <v>18212</v>
      </c>
      <c r="F50" s="4">
        <v>90</v>
      </c>
      <c r="G50" s="4">
        <v>923930</v>
      </c>
      <c r="H50" s="4">
        <v>47929</v>
      </c>
      <c r="I50" s="4">
        <v>12346</v>
      </c>
      <c r="J50" s="4">
        <v>37815</v>
      </c>
      <c r="K50" s="5">
        <f t="shared" si="0"/>
        <v>1064954</v>
      </c>
    </row>
    <row r="51" spans="1:13" ht="20.100000000000001" customHeight="1" x14ac:dyDescent="0.25">
      <c r="A51" s="3">
        <v>2021</v>
      </c>
      <c r="B51" s="4">
        <v>19396</v>
      </c>
      <c r="C51" s="4">
        <v>3349</v>
      </c>
      <c r="D51" s="4">
        <v>1</v>
      </c>
      <c r="E51" s="4">
        <v>19217</v>
      </c>
      <c r="F51" s="4">
        <v>170</v>
      </c>
      <c r="G51" s="4">
        <v>992265</v>
      </c>
      <c r="H51" s="4">
        <v>53706</v>
      </c>
      <c r="I51" s="4">
        <v>14407</v>
      </c>
      <c r="J51" s="4">
        <v>42770</v>
      </c>
      <c r="K51" s="5">
        <f t="shared" si="0"/>
        <v>1145281</v>
      </c>
    </row>
    <row r="52" spans="1:13" ht="20.100000000000001" customHeight="1" x14ac:dyDescent="0.25">
      <c r="A52" s="3">
        <v>2022</v>
      </c>
      <c r="B52" s="4">
        <v>19128</v>
      </c>
      <c r="C52" s="4">
        <v>2685</v>
      </c>
      <c r="D52" s="4" t="s">
        <v>1</v>
      </c>
      <c r="E52" s="4">
        <v>18003</v>
      </c>
      <c r="F52" s="4">
        <v>85</v>
      </c>
      <c r="G52" s="4">
        <v>1066483</v>
      </c>
      <c r="H52" s="4">
        <v>54997</v>
      </c>
      <c r="I52" s="4">
        <v>15322</v>
      </c>
      <c r="J52" s="4">
        <v>41696</v>
      </c>
      <c r="K52" s="5">
        <f t="shared" si="0"/>
        <v>1218399</v>
      </c>
    </row>
    <row r="53" spans="1:13" ht="20.100000000000001" customHeight="1" x14ac:dyDescent="0.25">
      <c r="A53" s="3">
        <v>2023</v>
      </c>
      <c r="B53" s="4">
        <v>16499</v>
      </c>
      <c r="C53" s="4">
        <v>2902</v>
      </c>
      <c r="D53" s="4" t="s">
        <v>1</v>
      </c>
      <c r="E53" s="4">
        <v>16464</v>
      </c>
      <c r="F53" s="4">
        <v>93</v>
      </c>
      <c r="G53" s="4">
        <v>1104481</v>
      </c>
      <c r="H53" s="4">
        <v>51868</v>
      </c>
      <c r="I53" s="4">
        <v>17372</v>
      </c>
      <c r="J53" s="4">
        <v>39069</v>
      </c>
      <c r="K53" s="5">
        <f t="shared" si="0"/>
        <v>1248748</v>
      </c>
    </row>
    <row r="54" spans="1:13" ht="20.100000000000001" customHeight="1" x14ac:dyDescent="0.25">
      <c r="A54" s="3">
        <v>2024</v>
      </c>
      <c r="B54" s="4">
        <v>14394</v>
      </c>
      <c r="C54" s="4">
        <v>2648</v>
      </c>
      <c r="D54" s="4" t="s">
        <v>1</v>
      </c>
      <c r="E54" s="4">
        <v>14237</v>
      </c>
      <c r="F54" s="4">
        <v>99</v>
      </c>
      <c r="G54" s="4">
        <v>1088325</v>
      </c>
      <c r="H54" s="4">
        <v>44466</v>
      </c>
      <c r="I54" s="4">
        <v>19039</v>
      </c>
      <c r="J54" s="4">
        <v>32941</v>
      </c>
      <c r="K54" s="5">
        <f t="shared" si="0"/>
        <v>1216149</v>
      </c>
    </row>
    <row r="55" spans="1:13" ht="20.100000000000001" customHeight="1" x14ac:dyDescent="0.25">
      <c r="A55" s="6" t="s">
        <v>0</v>
      </c>
      <c r="B55" s="7">
        <f t="shared" ref="B55:K55" si="1">SUM(B6:B54)</f>
        <v>741536</v>
      </c>
      <c r="C55" s="7">
        <f t="shared" si="1"/>
        <v>371485</v>
      </c>
      <c r="D55" s="7">
        <f t="shared" si="1"/>
        <v>60132</v>
      </c>
      <c r="E55" s="7">
        <f t="shared" si="1"/>
        <v>1138376</v>
      </c>
      <c r="F55" s="7">
        <f t="shared" si="1"/>
        <v>152561</v>
      </c>
      <c r="G55" s="7">
        <f t="shared" si="1"/>
        <v>21245465</v>
      </c>
      <c r="H55" s="7">
        <f t="shared" si="1"/>
        <v>1778995</v>
      </c>
      <c r="I55" s="7">
        <f t="shared" si="1"/>
        <v>144384</v>
      </c>
      <c r="J55" s="7">
        <f t="shared" si="1"/>
        <v>1277412</v>
      </c>
      <c r="K55" s="8">
        <f t="shared" si="1"/>
        <v>26910346</v>
      </c>
      <c r="M55" s="11"/>
    </row>
  </sheetData>
  <mergeCells count="3">
    <mergeCell ref="B1:J1"/>
    <mergeCell ref="B2:J2"/>
    <mergeCell ref="B3:J3"/>
  </mergeCells>
  <conditionalFormatting sqref="A6:K54">
    <cfRule type="expression" dxfId="1" priority="1">
      <formula>ISEVEN(ROW())</formula>
    </cfRule>
  </conditionalFormatting>
  <pageMargins left="0.39370078740157483" right="0.39370078740157483" top="0.39370078740157483" bottom="0.39370078740157483" header="0.31496062992125984" footer="0.31496062992125984"/>
  <pageSetup paperSize="9" scale="68" fitToHeight="0" orientation="portrait" horizontalDpi="4294967295" verticalDpi="4294967295" r:id="rId1"/>
  <ignoredErrors>
    <ignoredError sqref="K5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7"/>
  <sheetViews>
    <sheetView showGridLines="0" workbookViewId="0"/>
  </sheetViews>
  <sheetFormatPr defaultRowHeight="15" x14ac:dyDescent="0.25"/>
  <cols>
    <col min="1" max="11" width="12.7109375" style="1" customWidth="1"/>
    <col min="12" max="16384" width="9.140625" style="1"/>
  </cols>
  <sheetData>
    <row r="1" spans="1:11" ht="20.100000000000001" customHeight="1" x14ac:dyDescent="0.25">
      <c r="B1" s="12" t="s">
        <v>11</v>
      </c>
      <c r="C1" s="12"/>
      <c r="D1" s="12"/>
      <c r="E1" s="12"/>
      <c r="F1" s="12"/>
      <c r="G1" s="12"/>
      <c r="H1" s="12"/>
      <c r="I1" s="12"/>
      <c r="J1" s="12"/>
    </row>
    <row r="2" spans="1:11" ht="20.100000000000001" customHeight="1" x14ac:dyDescent="0.25">
      <c r="B2" s="12" t="s">
        <v>12</v>
      </c>
      <c r="C2" s="12"/>
      <c r="D2" s="12"/>
      <c r="E2" s="12"/>
      <c r="F2" s="12"/>
      <c r="G2" s="12"/>
      <c r="H2" s="12"/>
      <c r="I2" s="12"/>
      <c r="J2" s="12"/>
    </row>
    <row r="3" spans="1:11" ht="20.100000000000001" customHeight="1" x14ac:dyDescent="0.25">
      <c r="B3" s="12" t="str">
        <f>Pesagens!B3</f>
        <v>Pesagens efetuadas de 1976 a 2024</v>
      </c>
      <c r="C3" s="12"/>
      <c r="D3" s="12"/>
      <c r="E3" s="12"/>
      <c r="F3" s="12"/>
      <c r="G3" s="12"/>
      <c r="H3" s="12"/>
      <c r="I3" s="12"/>
      <c r="J3" s="12"/>
    </row>
    <row r="4" spans="1:11" ht="20.100000000000001" customHeight="1" x14ac:dyDescent="0.25"/>
    <row r="5" spans="1:11" ht="20.100000000000001" customHeight="1" x14ac:dyDescent="0.25">
      <c r="A5" s="2" t="s">
        <v>10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16</v>
      </c>
      <c r="H5" s="2" t="s">
        <v>7</v>
      </c>
      <c r="I5" s="2" t="s">
        <v>8</v>
      </c>
      <c r="J5" s="2" t="s">
        <v>9</v>
      </c>
      <c r="K5" s="2" t="s">
        <v>0</v>
      </c>
    </row>
    <row r="6" spans="1:11" ht="20.100000000000001" customHeight="1" x14ac:dyDescent="0.25">
      <c r="A6" s="3" t="s">
        <v>15</v>
      </c>
      <c r="B6" s="4">
        <f>HLOOKUP(B5,Pesagens!$B$5:$J$55,COUNTA(Pesagens!$A$5:$A$55),FALSE)</f>
        <v>741536</v>
      </c>
      <c r="C6" s="4">
        <f>HLOOKUP(C5,Pesagens!$B$5:$J$55,COUNTA(Pesagens!$A$5:$A$55),FALSE)</f>
        <v>371485</v>
      </c>
      <c r="D6" s="4">
        <f>HLOOKUP(D5,Pesagens!$B$5:$J$55,COUNTA(Pesagens!$A$5:$A$55),FALSE)</f>
        <v>60132</v>
      </c>
      <c r="E6" s="4">
        <f>HLOOKUP(E5,Pesagens!$B$5:$J$55,COUNTA(Pesagens!$A$5:$A$55),FALSE)</f>
        <v>1138376</v>
      </c>
      <c r="F6" s="4">
        <f>HLOOKUP(F5,Pesagens!$B$5:$J$55,COUNTA(Pesagens!$A$5:$A$55),FALSE)</f>
        <v>152561</v>
      </c>
      <c r="G6" s="4">
        <f>HLOOKUP(G5,Pesagens!$B$5:$J$55,COUNTA(Pesagens!$A$5:$A$55),FALSE)</f>
        <v>21245465</v>
      </c>
      <c r="H6" s="4">
        <f>HLOOKUP(H5,Pesagens!$B$5:$J$55,COUNTA(Pesagens!$A$5:$A$55),FALSE)</f>
        <v>1778995</v>
      </c>
      <c r="I6" s="4">
        <f>HLOOKUP(I5,Pesagens!$B$5:$J$55,COUNTA(Pesagens!$A$5:$A$55),FALSE)</f>
        <v>144384</v>
      </c>
      <c r="J6" s="4">
        <f>HLOOKUP(J5,Pesagens!$B$5:$J$55,COUNTA(Pesagens!$A$5:$A$55),FALSE)</f>
        <v>1277412</v>
      </c>
      <c r="K6" s="5">
        <f>SUM(B6:J6)</f>
        <v>26910346</v>
      </c>
    </row>
    <row r="7" spans="1:11" ht="20.100000000000001" customHeight="1" x14ac:dyDescent="0.25">
      <c r="A7" s="3" t="s">
        <v>14</v>
      </c>
      <c r="B7" s="9">
        <f>B6*100/$K$6</f>
        <v>2.7555795826631142</v>
      </c>
      <c r="C7" s="9">
        <f t="shared" ref="C7:J7" si="0">C6*100/$K$6</f>
        <v>1.3804541940857988</v>
      </c>
      <c r="D7" s="9">
        <f t="shared" si="0"/>
        <v>0.22345309123858906</v>
      </c>
      <c r="E7" s="9">
        <f t="shared" si="0"/>
        <v>4.2302540442995422</v>
      </c>
      <c r="F7" s="9">
        <f t="shared" si="0"/>
        <v>0.56692321979063365</v>
      </c>
      <c r="G7" s="9">
        <f t="shared" si="0"/>
        <v>78.949059220568927</v>
      </c>
      <c r="H7" s="9">
        <f t="shared" si="0"/>
        <v>6.6108217263352911</v>
      </c>
      <c r="I7" s="9">
        <f t="shared" si="0"/>
        <v>0.53653713705501971</v>
      </c>
      <c r="J7" s="9">
        <f t="shared" si="0"/>
        <v>4.7469177839630898</v>
      </c>
      <c r="K7" s="10">
        <f t="shared" ref="K7" si="1">SUM(B7:J7)</f>
        <v>100</v>
      </c>
    </row>
  </sheetData>
  <mergeCells count="3">
    <mergeCell ref="B1:J1"/>
    <mergeCell ref="B2:J2"/>
    <mergeCell ref="B3:J3"/>
  </mergeCells>
  <conditionalFormatting sqref="A6:K7">
    <cfRule type="expression" dxfId="0" priority="1">
      <formula>ISEVEN(ROW())</formula>
    </cfRule>
  </conditionalFormatting>
  <pageMargins left="0.39370078740157483" right="0.39370078740157483" top="0.39370078740157483" bottom="0.39370078740157483" header="0.31496062992125984" footer="0.31496062992125984"/>
  <pageSetup paperSize="9" scale="68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Inscritos</vt:lpstr>
      <vt:lpstr>Inscritos Grafico</vt:lpstr>
      <vt:lpstr>Pesagens</vt:lpstr>
      <vt:lpstr>Pesagens Grafico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Magalhães</dc:creator>
  <cp:lastModifiedBy>Bruno Magalhães</cp:lastModifiedBy>
  <cp:lastPrinted>2019-04-16T16:59:02Z</cp:lastPrinted>
  <dcterms:created xsi:type="dcterms:W3CDTF">2019-04-16T13:41:05Z</dcterms:created>
  <dcterms:modified xsi:type="dcterms:W3CDTF">2025-04-02T14:12:12Z</dcterms:modified>
</cp:coreProperties>
</file>